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mes\Desktop\Black Rail Stuff\Data\2016\"/>
    </mc:Choice>
  </mc:AlternateContent>
  <bookViews>
    <workbookView xWindow="0" yWindow="0" windowWidth="23010" windowHeight="9345" activeTab="5"/>
  </bookViews>
  <sheets>
    <sheet name="Week1_AM" sheetId="1" r:id="rId1"/>
    <sheet name="Week1_PM" sheetId="2" r:id="rId2"/>
    <sheet name="Week2_AM" sheetId="4" r:id="rId3"/>
    <sheet name="Week2_PM" sheetId="3" r:id="rId4"/>
    <sheet name="Week3_AM" sheetId="6" r:id="rId5"/>
    <sheet name="Week3_PM" sheetId="5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51" i="1" l="1"/>
  <c r="AF50" i="1"/>
  <c r="AF49" i="1"/>
  <c r="AF52" i="5"/>
  <c r="AF52" i="6"/>
  <c r="AD46" i="3"/>
  <c r="AD46" i="4"/>
  <c r="AD46" i="2"/>
  <c r="AD46" i="1"/>
  <c r="B18" i="5"/>
  <c r="B17" i="5"/>
  <c r="B16" i="5"/>
  <c r="B15" i="5"/>
  <c r="B14" i="5"/>
  <c r="B13" i="5"/>
  <c r="B18" i="6"/>
  <c r="B17" i="6"/>
  <c r="B16" i="6"/>
  <c r="B15" i="6"/>
  <c r="B14" i="6"/>
  <c r="B13" i="6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2" i="5"/>
  <c r="B11" i="5"/>
  <c r="B10" i="5"/>
  <c r="B9" i="5"/>
  <c r="B8" i="5"/>
  <c r="B7" i="5"/>
  <c r="B6" i="5"/>
  <c r="B5" i="5"/>
  <c r="B6" i="6"/>
  <c r="B7" i="6"/>
  <c r="B8" i="6"/>
  <c r="B9" i="6"/>
  <c r="B10" i="6"/>
  <c r="B11" i="6"/>
  <c r="B12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" i="6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5" i="3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5" i="4"/>
  <c r="B5" i="1"/>
  <c r="B6" i="1"/>
  <c r="B7" i="1"/>
  <c r="B8" i="1"/>
  <c r="B9" i="1"/>
  <c r="B10" i="1"/>
  <c r="B11" i="1"/>
  <c r="B12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5" i="2"/>
  <c r="B6" i="2"/>
  <c r="B7" i="2"/>
  <c r="B8" i="2"/>
  <c r="B9" i="2"/>
  <c r="B10" i="2"/>
  <c r="B11" i="2"/>
  <c r="B12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18" i="2"/>
  <c r="B17" i="2"/>
  <c r="B16" i="2"/>
  <c r="B15" i="2"/>
  <c r="B14" i="2"/>
  <c r="B13" i="2"/>
  <c r="BM40" i="2"/>
  <c r="BM39" i="2"/>
  <c r="BM38" i="2"/>
  <c r="BM37" i="2"/>
  <c r="BM36" i="2"/>
  <c r="BM35" i="2"/>
  <c r="BM34" i="2"/>
  <c r="BM31" i="2"/>
  <c r="BM30" i="2"/>
  <c r="BM29" i="2"/>
  <c r="BM28" i="2"/>
  <c r="BM27" i="2"/>
  <c r="BM26" i="2"/>
  <c r="BM25" i="2"/>
  <c r="BM24" i="2"/>
  <c r="BM13" i="2"/>
  <c r="BM38" i="1"/>
  <c r="BM37" i="1"/>
  <c r="BM36" i="1"/>
  <c r="BM35" i="1"/>
  <c r="BM34" i="1"/>
  <c r="BM33" i="1"/>
  <c r="BM32" i="1"/>
  <c r="BM31" i="1"/>
  <c r="BM30" i="1"/>
  <c r="BM29" i="1"/>
  <c r="BM28" i="1"/>
  <c r="BM27" i="1"/>
  <c r="BM26" i="1"/>
  <c r="BM25" i="1"/>
  <c r="BM24" i="1"/>
  <c r="BM5" i="1"/>
</calcChain>
</file>

<file path=xl/sharedStrings.xml><?xml version="1.0" encoding="utf-8"?>
<sst xmlns="http://schemas.openxmlformats.org/spreadsheetml/2006/main" count="2487" uniqueCount="122">
  <si>
    <t>BLRA</t>
  </si>
  <si>
    <t>CLRA</t>
  </si>
  <si>
    <t>Survey:</t>
  </si>
  <si>
    <t>indiv. 1</t>
  </si>
  <si>
    <t>indiv. 2</t>
  </si>
  <si>
    <t>convert_celsius</t>
  </si>
  <si>
    <t>date</t>
  </si>
  <si>
    <t>julian</t>
  </si>
  <si>
    <t>loc</t>
  </si>
  <si>
    <t>obs</t>
  </si>
  <si>
    <t>route</t>
  </si>
  <si>
    <t>station</t>
  </si>
  <si>
    <t>call_order</t>
  </si>
  <si>
    <t>TOD</t>
  </si>
  <si>
    <t>min:</t>
  </si>
  <si>
    <t>pre</t>
  </si>
  <si>
    <t>post</t>
  </si>
  <si>
    <t>det. at previous</t>
  </si>
  <si>
    <t>call_type</t>
  </si>
  <si>
    <t>distance</t>
  </si>
  <si>
    <t xml:space="preserve">bearing </t>
  </si>
  <si>
    <t>No. individuals</t>
  </si>
  <si>
    <t>pre_temp</t>
  </si>
  <si>
    <t>post_temp</t>
  </si>
  <si>
    <t>pre_bp</t>
  </si>
  <si>
    <t>post_bp</t>
  </si>
  <si>
    <t>grazing</t>
  </si>
  <si>
    <t>noise</t>
  </si>
  <si>
    <t>wind</t>
  </si>
  <si>
    <t>sky</t>
  </si>
  <si>
    <t>speaker_side</t>
  </si>
  <si>
    <t>lunar</t>
  </si>
  <si>
    <t>tide</t>
  </si>
  <si>
    <t>C -&gt;</t>
  </si>
  <si>
    <t>F</t>
  </si>
  <si>
    <t>f</t>
  </si>
  <si>
    <t>PH</t>
  </si>
  <si>
    <t>direction</t>
  </si>
  <si>
    <t>lat</t>
  </si>
  <si>
    <t>lon</t>
  </si>
  <si>
    <t>PH-R1-S1</t>
  </si>
  <si>
    <t>PH-R1-S2</t>
  </si>
  <si>
    <t>PH-R1-S3</t>
  </si>
  <si>
    <t>PH-R1-S4</t>
  </si>
  <si>
    <t>PH-R1-S5</t>
  </si>
  <si>
    <t>PH-R1-S6</t>
  </si>
  <si>
    <t>PH-R1-S7</t>
  </si>
  <si>
    <t>PH-R1-S8</t>
  </si>
  <si>
    <t>PH-R2-S1</t>
  </si>
  <si>
    <t>PH-R2-S2</t>
  </si>
  <si>
    <t>PH-R2-S3</t>
  </si>
  <si>
    <t>PH-R2-S4</t>
  </si>
  <si>
    <t>PH-R2-S5</t>
  </si>
  <si>
    <t>PH-R2-S6</t>
  </si>
  <si>
    <t>PH-R3-S1</t>
  </si>
  <si>
    <t>PH-R3-S2</t>
  </si>
  <si>
    <t>PH-R3-S3</t>
  </si>
  <si>
    <t>PH-R3-S4</t>
  </si>
  <si>
    <t>PH-R3-S5</t>
  </si>
  <si>
    <t>PH-R3-S6</t>
  </si>
  <si>
    <t>PH-R3-S7</t>
  </si>
  <si>
    <t>PH-R5-S1</t>
  </si>
  <si>
    <t>PH-R5-S3</t>
  </si>
  <si>
    <t>PH-R5-S4</t>
  </si>
  <si>
    <t>PH-R5-S5</t>
  </si>
  <si>
    <t>PH-R5-S6</t>
  </si>
  <si>
    <t>PH-R5-S7</t>
  </si>
  <si>
    <t>PH-R10-S1</t>
  </si>
  <si>
    <t>PH-R10-S2</t>
  </si>
  <si>
    <t>PH-R10-S3</t>
  </si>
  <si>
    <t>PH-R10-S4</t>
  </si>
  <si>
    <t>PH-R10-S5</t>
  </si>
  <si>
    <t>PH-R10-S6</t>
  </si>
  <si>
    <t>PH-R10-S7</t>
  </si>
  <si>
    <t>PH-R10-S8</t>
  </si>
  <si>
    <t>PH-R10-S9</t>
  </si>
  <si>
    <t>PH-R12-S1</t>
  </si>
  <si>
    <t>PH-R12-S2</t>
  </si>
  <si>
    <t>PH-R12-S3</t>
  </si>
  <si>
    <t>PH-R12-S4</t>
  </si>
  <si>
    <t>PH-R12-S5</t>
  </si>
  <si>
    <t>loc_rt_pt</t>
  </si>
  <si>
    <t>BB</t>
  </si>
  <si>
    <t>b</t>
  </si>
  <si>
    <t>y</t>
  </si>
  <si>
    <t>r</t>
  </si>
  <si>
    <t>JH</t>
  </si>
  <si>
    <t>-</t>
  </si>
  <si>
    <t>am</t>
  </si>
  <si>
    <t>AM</t>
  </si>
  <si>
    <t>CC</t>
  </si>
  <si>
    <t>MT</t>
  </si>
  <si>
    <t>c</t>
  </si>
  <si>
    <t>JT</t>
  </si>
  <si>
    <t>d</t>
  </si>
  <si>
    <t>c-b</t>
  </si>
  <si>
    <t>N</t>
  </si>
  <si>
    <t>Y</t>
  </si>
  <si>
    <t>AAM</t>
  </si>
  <si>
    <t>a</t>
  </si>
  <si>
    <t>d, a</t>
  </si>
  <si>
    <t>a, d</t>
  </si>
  <si>
    <t xml:space="preserve">d, a </t>
  </si>
  <si>
    <t>JM</t>
  </si>
  <si>
    <t>l</t>
  </si>
  <si>
    <t>all at pt 7</t>
  </si>
  <si>
    <t>n</t>
  </si>
  <si>
    <t>b-c</t>
  </si>
  <si>
    <t>indiv. 3</t>
  </si>
  <si>
    <t>B-c</t>
  </si>
  <si>
    <t>?</t>
  </si>
  <si>
    <t>C</t>
  </si>
  <si>
    <t>D</t>
  </si>
  <si>
    <t>B</t>
  </si>
  <si>
    <t>a,b</t>
  </si>
  <si>
    <t>A</t>
  </si>
  <si>
    <t>jh</t>
  </si>
  <si>
    <t>cc</t>
  </si>
  <si>
    <t>a,d</t>
  </si>
  <si>
    <t>Surveys</t>
  </si>
  <si>
    <t>total surveys:</t>
  </si>
  <si>
    <t>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</si>
</sst>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Font="1" applyBorder="1"/>
    <xf numFmtId="0" fontId="0" fillId="2" borderId="0" xfId="0" applyFont="1" applyFill="1" applyAlignment="1">
      <alignment horizontal="center"/>
    </xf>
    <xf numFmtId="0" fontId="0" fillId="2" borderId="0" xfId="0" applyFont="1" applyFill="1"/>
    <xf numFmtId="0" fontId="0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ont="1" applyBorder="1" applyAlignment="1">
      <alignment horizontal="center"/>
    </xf>
    <xf numFmtId="0" fontId="0" fillId="2" borderId="0" xfId="0" applyFont="1" applyFill="1" applyBorder="1" applyAlignment="1">
      <alignment horizontal="center"/>
    </xf>
    <xf numFmtId="0" fontId="0" fillId="0" borderId="1" xfId="0" applyFont="1" applyBorder="1"/>
    <xf numFmtId="0" fontId="0" fillId="0" borderId="3" xfId="0" applyFont="1" applyBorder="1"/>
    <xf numFmtId="0" fontId="0" fillId="0" borderId="3" xfId="0" applyFont="1" applyBorder="1" applyAlignment="1">
      <alignment horizontal="center"/>
    </xf>
    <xf numFmtId="0" fontId="0" fillId="0" borderId="3" xfId="0" applyFont="1" applyBorder="1" applyAlignment="1">
      <alignment horizontal="center" wrapText="1"/>
    </xf>
    <xf numFmtId="0" fontId="0" fillId="0" borderId="3" xfId="0" quotePrefix="1" applyFont="1" applyBorder="1" applyAlignment="1">
      <alignment horizontal="center"/>
    </xf>
    <xf numFmtId="0" fontId="0" fillId="0" borderId="3" xfId="0" quotePrefix="1" applyFont="1" applyBorder="1" applyAlignment="1">
      <alignment horizontal="center" wrapText="1"/>
    </xf>
    <xf numFmtId="0" fontId="0" fillId="2" borderId="3" xfId="0" applyFont="1" applyFill="1" applyBorder="1" applyAlignment="1">
      <alignment horizontal="center"/>
    </xf>
    <xf numFmtId="0" fontId="0" fillId="0" borderId="4" xfId="0" applyFont="1" applyBorder="1" applyAlignment="1">
      <alignment horizontal="center" wrapText="1"/>
    </xf>
    <xf numFmtId="0" fontId="0" fillId="0" borderId="3" xfId="0" applyFont="1" applyFill="1" applyBorder="1" applyAlignment="1">
      <alignment horizontal="center"/>
    </xf>
    <xf numFmtId="14" fontId="0" fillId="0" borderId="0" xfId="0" applyNumberFormat="1"/>
    <xf numFmtId="0" fontId="3" fillId="0" borderId="0" xfId="0" applyFont="1"/>
    <xf numFmtId="0" fontId="0" fillId="0" borderId="1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2" borderId="0" xfId="0" applyFill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0" fillId="0" borderId="0" xfId="0" applyFill="1" applyAlignment="1"/>
    <xf numFmtId="0" fontId="0" fillId="0" borderId="0" xfId="0" applyFont="1" applyFill="1" applyAlignment="1"/>
    <xf numFmtId="0" fontId="0" fillId="0" borderId="0" xfId="0" applyBorder="1"/>
    <xf numFmtId="14" fontId="0" fillId="0" borderId="0" xfId="0" applyNumberFormat="1" applyFont="1"/>
    <xf numFmtId="0" fontId="0" fillId="0" borderId="1" xfId="0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quotePrefix="1" applyFont="1" applyBorder="1" applyAlignment="1">
      <alignment horizontal="center"/>
    </xf>
    <xf numFmtId="0" fontId="0" fillId="0" borderId="0" xfId="0" quotePrefix="1" applyFont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0" fontId="0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center" vertical="center"/>
    </xf>
    <xf numFmtId="0" fontId="0" fillId="0" borderId="0" xfId="0" applyFont="1" applyFill="1" applyBorder="1"/>
    <xf numFmtId="0" fontId="0" fillId="0" borderId="3" xfId="0" applyBorder="1"/>
    <xf numFmtId="0" fontId="0" fillId="0" borderId="4" xfId="0" applyFont="1" applyBorder="1" applyAlignment="1">
      <alignment horizontal="center"/>
    </xf>
    <xf numFmtId="0" fontId="0" fillId="4" borderId="0" xfId="0" applyFont="1" applyFill="1" applyAlignment="1">
      <alignment horizontal="center"/>
    </xf>
    <xf numFmtId="0" fontId="0" fillId="4" borderId="0" xfId="0" applyFont="1" applyFill="1" applyBorder="1" applyAlignment="1">
      <alignment horizontal="center"/>
    </xf>
    <xf numFmtId="0" fontId="0" fillId="4" borderId="3" xfId="0" applyFont="1" applyFill="1" applyBorder="1" applyAlignment="1">
      <alignment horizontal="center"/>
    </xf>
    <xf numFmtId="0" fontId="0" fillId="4" borderId="0" xfId="0" applyFill="1"/>
    <xf numFmtId="0" fontId="0" fillId="0" borderId="1" xfId="0" applyBorder="1"/>
    <xf numFmtId="0" fontId="0" fillId="4" borderId="0" xfId="0" applyFont="1" applyFill="1"/>
    <xf numFmtId="14" fontId="0" fillId="0" borderId="5" xfId="0" applyNumberFormat="1" applyBorder="1"/>
    <xf numFmtId="0" fontId="3" fillId="0" borderId="5" xfId="0" applyFont="1" applyBorder="1"/>
    <xf numFmtId="0" fontId="0" fillId="0" borderId="5" xfId="0" applyFont="1" applyBorder="1"/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5" xfId="0" applyFill="1" applyBorder="1"/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Font="1" applyFill="1" applyBorder="1" applyAlignment="1"/>
    <xf numFmtId="0" fontId="0" fillId="0" borderId="5" xfId="0" applyFill="1" applyBorder="1" applyAlignment="1"/>
    <xf numFmtId="164" fontId="0" fillId="0" borderId="5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6" xfId="0" applyFont="1" applyBorder="1" applyAlignment="1">
      <alignment horizontal="center"/>
    </xf>
    <xf numFmtId="14" fontId="0" fillId="0" borderId="3" xfId="0" applyNumberFormat="1" applyBorder="1"/>
    <xf numFmtId="0" fontId="3" fillId="0" borderId="3" xfId="0" applyFont="1" applyBorder="1"/>
    <xf numFmtId="0" fontId="0" fillId="0" borderId="3" xfId="0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3" xfId="0" applyFill="1" applyBorder="1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Font="1" applyFill="1" applyBorder="1" applyAlignment="1"/>
    <xf numFmtId="0" fontId="0" fillId="0" borderId="3" xfId="0" applyFill="1" applyBorder="1" applyAlignment="1"/>
    <xf numFmtId="0" fontId="0" fillId="0" borderId="4" xfId="0" applyFill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0" fillId="0" borderId="4" xfId="0" applyBorder="1"/>
    <xf numFmtId="0" fontId="0" fillId="4" borderId="3" xfId="0" applyFill="1" applyBorder="1"/>
    <xf numFmtId="0" fontId="0" fillId="0" borderId="6" xfId="0" applyBorder="1"/>
    <xf numFmtId="0" fontId="0" fillId="4" borderId="5" xfId="0" applyFill="1" applyBorder="1"/>
    <xf numFmtId="14" fontId="0" fillId="0" borderId="0" xfId="0" applyNumberFormat="1" applyBorder="1"/>
    <xf numFmtId="0" fontId="0" fillId="0" borderId="0" xfId="0" applyFont="1" applyBorder="1" applyAlignment="1">
      <alignment horizontal="center" wrapText="1"/>
    </xf>
    <xf numFmtId="0" fontId="0" fillId="0" borderId="7" xfId="0" applyBorder="1"/>
    <xf numFmtId="0" fontId="0" fillId="0" borderId="2" xfId="0" applyBorder="1"/>
    <xf numFmtId="1" fontId="0" fillId="0" borderId="0" xfId="0" applyNumberFormat="1"/>
    <xf numFmtId="164" fontId="0" fillId="0" borderId="0" xfId="0" applyNumberFormat="1"/>
    <xf numFmtId="164" fontId="0" fillId="0" borderId="3" xfId="0" applyNumberFormat="1" applyBorder="1"/>
    <xf numFmtId="164" fontId="0" fillId="0" borderId="5" xfId="0" applyNumberFormat="1" applyBorder="1"/>
    <xf numFmtId="1" fontId="0" fillId="0" borderId="0" xfId="0" applyNumberFormat="1" applyFill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4" borderId="6" xfId="0" applyFill="1" applyBorder="1"/>
    <xf numFmtId="0" fontId="0" fillId="0" borderId="2" xfId="0" applyFill="1" applyBorder="1"/>
    <xf numFmtId="0" fontId="0" fillId="0" borderId="7" xfId="0" applyFill="1" applyBorder="1"/>
    <xf numFmtId="0" fontId="0" fillId="0" borderId="3" xfId="0" applyFill="1" applyBorder="1"/>
    <xf numFmtId="164" fontId="0" fillId="0" borderId="0" xfId="0" applyNumberFormat="1" applyFill="1" applyBorder="1"/>
    <xf numFmtId="164" fontId="0" fillId="0" borderId="0" xfId="0" applyNumberFormat="1" applyBorder="1"/>
    <xf numFmtId="0" fontId="0" fillId="4" borderId="3" xfId="0" applyFont="1" applyFill="1" applyBorder="1" applyAlignment="1">
      <alignment horizontal="center" wrapText="1"/>
    </xf>
    <xf numFmtId="0" fontId="0" fillId="4" borderId="0" xfId="0" applyFont="1" applyFill="1" applyAlignment="1">
      <alignment horizontal="center" vertical="center"/>
    </xf>
    <xf numFmtId="0" fontId="0" fillId="4" borderId="0" xfId="0" applyFont="1" applyFill="1" applyBorder="1"/>
    <xf numFmtId="164" fontId="0" fillId="0" borderId="2" xfId="0" applyNumberFormat="1" applyFill="1" applyBorder="1"/>
    <xf numFmtId="0" fontId="0" fillId="0" borderId="0" xfId="0" applyFont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51"/>
  <sheetViews>
    <sheetView zoomScale="70" zoomScaleNormal="70" workbookViewId="0">
      <pane ySplit="4" topLeftCell="A11" activePane="bottomLeft" state="frozen"/>
      <selection pane="bottomLeft" activeCell="BH5" sqref="BH5:BH45"/>
    </sheetView>
  </sheetViews>
  <sheetFormatPr defaultColWidth="11.25" defaultRowHeight="15.75" x14ac:dyDescent="0.25"/>
  <cols>
    <col min="1" max="1" width="11" bestFit="1" customWidth="1"/>
    <col min="2" max="2" width="6" bestFit="1" customWidth="1"/>
    <col min="3" max="3" width="4.25" bestFit="1" customWidth="1"/>
    <col min="4" max="4" width="3.875" bestFit="1" customWidth="1"/>
    <col min="5" max="5" width="5.75" style="9" bestFit="1" customWidth="1"/>
    <col min="6" max="6" width="6.75" style="9" customWidth="1"/>
    <col min="7" max="7" width="9.375" style="9" bestFit="1" customWidth="1"/>
    <col min="8" max="9" width="5.375" style="2" customWidth="1"/>
    <col min="10" max="10" width="5.125" style="10" customWidth="1"/>
    <col min="11" max="11" width="6.875" style="10" bestFit="1" customWidth="1"/>
    <col min="12" max="12" width="4.625" style="23" customWidth="1"/>
    <col min="13" max="13" width="6.875" style="41" bestFit="1" customWidth="1"/>
    <col min="14" max="19" width="3" style="41" customWidth="1"/>
    <col min="20" max="20" width="3.75" style="41" bestFit="1" customWidth="1"/>
    <col min="21" max="21" width="4.625" style="41" bestFit="1" customWidth="1"/>
    <col min="22" max="22" width="6.5" style="41" customWidth="1"/>
    <col min="23" max="23" width="2.25" style="41" customWidth="1"/>
    <col min="24" max="24" width="8.375" style="41" bestFit="1" customWidth="1"/>
    <col min="25" max="25" width="7.875" style="41" bestFit="1" customWidth="1"/>
    <col min="26" max="26" width="7.25" style="41" bestFit="1" customWidth="1"/>
    <col min="27" max="27" width="1.75" style="41" customWidth="1"/>
    <col min="28" max="28" width="8.375" style="42" bestFit="1" customWidth="1"/>
    <col min="29" max="29" width="7.875" style="41" bestFit="1" customWidth="1"/>
    <col min="30" max="30" width="6.875" style="40" customWidth="1"/>
    <col min="31" max="31" width="1.875" style="41" customWidth="1"/>
    <col min="32" max="32" width="5.5" style="41" bestFit="1" customWidth="1"/>
    <col min="33" max="33" width="6.875" style="41" bestFit="1" customWidth="1"/>
    <col min="34" max="37" width="2.75" style="41" customWidth="1"/>
    <col min="38" max="39" width="2.75" style="42" customWidth="1"/>
    <col min="40" max="40" width="3.75" style="42" bestFit="1" customWidth="1"/>
    <col min="41" max="41" width="4.625" style="42" bestFit="1" customWidth="1"/>
    <col min="42" max="42" width="7.75" style="40" bestFit="1" customWidth="1"/>
    <col min="43" max="43" width="1.375" style="42" customWidth="1"/>
    <col min="44" max="44" width="8.375" style="42" bestFit="1" customWidth="1"/>
    <col min="45" max="45" width="8.375" style="43" bestFit="1" customWidth="1"/>
    <col min="46" max="46" width="7.25" style="41" bestFit="1" customWidth="1"/>
    <col min="47" max="47" width="2.75" style="43" customWidth="1"/>
    <col min="48" max="48" width="8.375" style="43" bestFit="1" customWidth="1"/>
    <col min="49" max="49" width="8.375" style="43" customWidth="1"/>
    <col min="50" max="50" width="9.125" style="40" bestFit="1" customWidth="1"/>
    <col min="51" max="51" width="2.75" style="41" customWidth="1"/>
    <col min="52" max="52" width="6.25" style="41" customWidth="1"/>
    <col min="53" max="53" width="9.25" style="41" bestFit="1" customWidth="1"/>
    <col min="54" max="54" width="10.125" style="41" bestFit="1" customWidth="1"/>
    <col min="55" max="55" width="8.875" style="41" bestFit="1" customWidth="1"/>
    <col min="56" max="56" width="9.25" style="41" bestFit="1" customWidth="1"/>
    <col min="57" max="57" width="7.75" style="41" bestFit="1" customWidth="1"/>
    <col min="58" max="58" width="5.75" style="41" bestFit="1" customWidth="1"/>
    <col min="59" max="59" width="5.25" style="41" bestFit="1" customWidth="1"/>
    <col min="60" max="60" width="4.125" style="41" customWidth="1"/>
    <col min="61" max="61" width="12.625" style="44" bestFit="1" customWidth="1"/>
    <col min="62" max="62" width="5.625" style="42" bestFit="1" customWidth="1"/>
    <col min="63" max="63" width="4.25" style="42" bestFit="1" customWidth="1"/>
    <col min="64" max="64" width="14.75" style="42" bestFit="1" customWidth="1"/>
    <col min="65" max="65" width="3.125" style="42" bestFit="1" customWidth="1"/>
    <col min="66" max="16384" width="11.25" style="42"/>
  </cols>
  <sheetData>
    <row r="1" spans="1:67" s="1" customFormat="1" x14ac:dyDescent="0.25">
      <c r="E1" s="2"/>
      <c r="F1" s="2"/>
      <c r="J1" s="10"/>
      <c r="K1" s="2"/>
      <c r="L1" s="3"/>
      <c r="M1" s="4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5"/>
      <c r="AB1" s="2"/>
      <c r="AC1" s="2"/>
      <c r="AD1" s="2"/>
      <c r="AF1" s="3"/>
      <c r="AG1" s="2"/>
      <c r="AJ1" s="2"/>
      <c r="AK1" s="2"/>
      <c r="AL1" s="2"/>
      <c r="AM1" s="2"/>
      <c r="AN1" s="2"/>
      <c r="AO1" s="4"/>
      <c r="AP1" s="4"/>
      <c r="AQ1" s="4"/>
      <c r="AS1" s="2"/>
      <c r="AU1" s="6"/>
      <c r="AV1" s="7"/>
      <c r="AW1" s="2"/>
      <c r="AX1" s="7"/>
      <c r="AY1" s="7"/>
      <c r="AZ1" s="8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</row>
    <row r="2" spans="1:67" customFormat="1" ht="17.45" customHeight="1" x14ac:dyDescent="0.25">
      <c r="E2" s="9"/>
      <c r="F2" s="9"/>
      <c r="G2" s="9"/>
      <c r="H2" s="2"/>
      <c r="I2" s="2"/>
      <c r="J2" s="26"/>
      <c r="K2" s="2"/>
      <c r="L2" s="3"/>
      <c r="M2" s="109" t="s">
        <v>0</v>
      </c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1"/>
      <c r="AG2" s="112" t="s">
        <v>1</v>
      </c>
      <c r="AH2" s="113"/>
      <c r="AI2" s="113"/>
      <c r="AJ2" s="113"/>
      <c r="AK2" s="113"/>
      <c r="AL2" s="113"/>
      <c r="AM2" s="113"/>
      <c r="AN2" s="113"/>
      <c r="AO2" s="113"/>
      <c r="AP2" s="113"/>
      <c r="AQ2" s="113"/>
      <c r="AR2" s="113"/>
      <c r="AS2" s="113"/>
      <c r="AT2" s="113"/>
      <c r="AU2" s="113"/>
      <c r="AV2" s="113"/>
      <c r="AW2" s="113"/>
      <c r="AX2" s="113"/>
      <c r="AY2" s="113"/>
      <c r="AZ2" s="114"/>
      <c r="BA2" s="2"/>
      <c r="BB2" s="9"/>
      <c r="BC2" s="9"/>
      <c r="BD2" s="9"/>
      <c r="BE2" s="9"/>
      <c r="BF2" s="9"/>
      <c r="BG2" s="9"/>
      <c r="BH2" s="9"/>
      <c r="BI2" s="9"/>
      <c r="BJ2" s="9"/>
      <c r="BK2" s="9"/>
      <c r="BL2" s="1"/>
    </row>
    <row r="3" spans="1:67" s="1" customFormat="1" x14ac:dyDescent="0.25">
      <c r="J3" s="4"/>
      <c r="K3" s="2"/>
      <c r="L3" s="3"/>
      <c r="M3" s="10" t="s">
        <v>2</v>
      </c>
      <c r="N3" s="4">
        <v>1</v>
      </c>
      <c r="O3" s="4"/>
      <c r="P3" s="4"/>
      <c r="Q3" s="4"/>
      <c r="R3" s="4"/>
      <c r="S3" s="4"/>
      <c r="T3" s="4"/>
      <c r="U3" s="4"/>
      <c r="V3" s="4"/>
      <c r="W3" s="4"/>
      <c r="X3" s="10" t="s">
        <v>3</v>
      </c>
      <c r="Y3" s="10" t="s">
        <v>3</v>
      </c>
      <c r="Z3" s="10" t="s">
        <v>3</v>
      </c>
      <c r="AA3" s="11"/>
      <c r="AB3" s="4" t="s">
        <v>4</v>
      </c>
      <c r="AC3" s="4" t="s">
        <v>4</v>
      </c>
      <c r="AD3" s="4" t="s">
        <v>4</v>
      </c>
      <c r="AF3" s="12"/>
      <c r="AG3" s="9" t="s">
        <v>2</v>
      </c>
      <c r="AH3" s="1">
        <v>1</v>
      </c>
      <c r="AO3" s="4"/>
      <c r="AP3" s="4"/>
      <c r="AQ3" s="4"/>
      <c r="AR3" s="2" t="s">
        <v>3</v>
      </c>
      <c r="AS3" s="2" t="s">
        <v>3</v>
      </c>
      <c r="AT3" s="2" t="s">
        <v>3</v>
      </c>
      <c r="AU3" s="5"/>
      <c r="AV3" s="1" t="s">
        <v>4</v>
      </c>
      <c r="AW3" s="1" t="s">
        <v>4</v>
      </c>
      <c r="AX3" s="4" t="s">
        <v>4</v>
      </c>
      <c r="AY3" s="4"/>
      <c r="AZ3" s="1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1" t="s">
        <v>5</v>
      </c>
    </row>
    <row r="4" spans="1:67" s="13" customFormat="1" ht="51" customHeight="1" x14ac:dyDescent="0.25">
      <c r="A4" s="13" t="s">
        <v>6</v>
      </c>
      <c r="B4" s="13" t="s">
        <v>7</v>
      </c>
      <c r="C4" s="13" t="s">
        <v>8</v>
      </c>
      <c r="D4" s="13" t="s">
        <v>9</v>
      </c>
      <c r="E4" s="14" t="s">
        <v>10</v>
      </c>
      <c r="F4" s="14" t="s">
        <v>11</v>
      </c>
      <c r="G4" s="45" t="s">
        <v>81</v>
      </c>
      <c r="H4" s="45" t="s">
        <v>38</v>
      </c>
      <c r="I4" s="45" t="s">
        <v>39</v>
      </c>
      <c r="J4" s="15" t="s">
        <v>12</v>
      </c>
      <c r="K4" s="14" t="s">
        <v>13</v>
      </c>
      <c r="L4" s="19" t="s">
        <v>37</v>
      </c>
      <c r="M4" s="13" t="s">
        <v>14</v>
      </c>
      <c r="N4" s="14">
        <v>1</v>
      </c>
      <c r="O4" s="14">
        <v>2</v>
      </c>
      <c r="P4" s="14">
        <v>3</v>
      </c>
      <c r="Q4" s="14">
        <v>4</v>
      </c>
      <c r="R4" s="14">
        <v>5</v>
      </c>
      <c r="S4" s="14">
        <v>6</v>
      </c>
      <c r="T4" s="14" t="s">
        <v>15</v>
      </c>
      <c r="U4" s="16" t="s">
        <v>16</v>
      </c>
      <c r="V4" s="17" t="s">
        <v>17</v>
      </c>
      <c r="W4" s="17"/>
      <c r="X4" s="14" t="s">
        <v>18</v>
      </c>
      <c r="Y4" s="14" t="s">
        <v>19</v>
      </c>
      <c r="Z4" s="14" t="s">
        <v>20</v>
      </c>
      <c r="AA4" s="18"/>
      <c r="AB4" s="14" t="s">
        <v>18</v>
      </c>
      <c r="AC4" s="14" t="s">
        <v>19</v>
      </c>
      <c r="AD4" s="14" t="s">
        <v>20</v>
      </c>
      <c r="AF4" s="19" t="s">
        <v>21</v>
      </c>
      <c r="AG4" s="13" t="s">
        <v>14</v>
      </c>
      <c r="AH4" s="14">
        <v>1</v>
      </c>
      <c r="AI4" s="14">
        <v>2</v>
      </c>
      <c r="AJ4" s="14">
        <v>3</v>
      </c>
      <c r="AK4" s="14">
        <v>4</v>
      </c>
      <c r="AL4" s="14">
        <v>5</v>
      </c>
      <c r="AM4" s="14">
        <v>6</v>
      </c>
      <c r="AN4" s="14" t="s">
        <v>15</v>
      </c>
      <c r="AO4" s="16" t="s">
        <v>16</v>
      </c>
      <c r="AP4" s="17" t="s">
        <v>17</v>
      </c>
      <c r="AQ4" s="16"/>
      <c r="AR4" s="14" t="s">
        <v>18</v>
      </c>
      <c r="AS4" s="14" t="s">
        <v>19</v>
      </c>
      <c r="AT4" s="14" t="s">
        <v>20</v>
      </c>
      <c r="AU4" s="18"/>
      <c r="AV4" s="14" t="s">
        <v>18</v>
      </c>
      <c r="AW4" s="14" t="s">
        <v>19</v>
      </c>
      <c r="AX4" s="14" t="s">
        <v>20</v>
      </c>
      <c r="AY4" s="14"/>
      <c r="AZ4" s="19" t="s">
        <v>21</v>
      </c>
      <c r="BA4" s="20" t="s">
        <v>22</v>
      </c>
      <c r="BB4" s="20" t="s">
        <v>23</v>
      </c>
      <c r="BC4" s="14" t="s">
        <v>24</v>
      </c>
      <c r="BD4" s="14" t="s">
        <v>25</v>
      </c>
      <c r="BE4" s="14" t="s">
        <v>26</v>
      </c>
      <c r="BF4" s="14" t="s">
        <v>27</v>
      </c>
      <c r="BG4" s="14" t="s">
        <v>28</v>
      </c>
      <c r="BH4" s="14" t="s">
        <v>29</v>
      </c>
      <c r="BI4" s="14" t="s">
        <v>30</v>
      </c>
      <c r="BJ4" s="14" t="s">
        <v>31</v>
      </c>
      <c r="BK4" s="14" t="s">
        <v>32</v>
      </c>
      <c r="BL4" s="14" t="s">
        <v>33</v>
      </c>
      <c r="BM4" s="14" t="s">
        <v>34</v>
      </c>
    </row>
    <row r="5" spans="1:67" customFormat="1" x14ac:dyDescent="0.25">
      <c r="A5" s="21">
        <v>42450</v>
      </c>
      <c r="B5" s="22" t="str">
        <f t="shared" ref="B5:B12" si="0">RIGHT(YEAR(A5),2)&amp;TEXT(A5-DATE(YEAR(A5),1,0),"000")</f>
        <v>16081</v>
      </c>
      <c r="C5" t="s">
        <v>36</v>
      </c>
      <c r="D5" t="s">
        <v>91</v>
      </c>
      <c r="E5" s="9">
        <v>1</v>
      </c>
      <c r="F5" s="9">
        <v>1</v>
      </c>
      <c r="G5" t="s">
        <v>40</v>
      </c>
      <c r="H5">
        <v>28.475165655836399</v>
      </c>
      <c r="I5">
        <v>-96.517628179862996</v>
      </c>
      <c r="J5" s="10" t="s">
        <v>83</v>
      </c>
      <c r="K5" s="10">
        <v>904</v>
      </c>
      <c r="L5" s="25" t="s">
        <v>85</v>
      </c>
      <c r="M5" s="10"/>
      <c r="N5" s="9">
        <v>0</v>
      </c>
      <c r="O5" s="9">
        <v>0</v>
      </c>
      <c r="P5" s="9">
        <v>0</v>
      </c>
      <c r="Q5" s="9">
        <v>0</v>
      </c>
      <c r="R5" s="9">
        <v>0</v>
      </c>
      <c r="S5" s="9">
        <v>0</v>
      </c>
      <c r="T5" s="9"/>
      <c r="U5" s="9"/>
      <c r="V5" s="9"/>
      <c r="W5" s="9"/>
      <c r="X5" s="9"/>
      <c r="Y5" s="9"/>
      <c r="Z5" s="9"/>
      <c r="AA5" s="24"/>
      <c r="AB5" s="9"/>
      <c r="AC5" s="9"/>
      <c r="AD5" s="9"/>
      <c r="AF5" s="25"/>
      <c r="AG5" s="2"/>
      <c r="AH5" s="9">
        <v>0</v>
      </c>
      <c r="AI5" s="9">
        <v>0</v>
      </c>
      <c r="AJ5" s="9">
        <v>0</v>
      </c>
      <c r="AK5" s="9">
        <v>0</v>
      </c>
      <c r="AL5" s="9">
        <v>0</v>
      </c>
      <c r="AM5" s="9">
        <v>0</v>
      </c>
      <c r="AN5" s="9"/>
      <c r="AO5" s="26"/>
      <c r="AP5" s="26"/>
      <c r="AQ5" s="26"/>
      <c r="AS5" s="2"/>
      <c r="AU5" s="27"/>
      <c r="AV5" s="28"/>
      <c r="AW5" s="9"/>
      <c r="AX5" s="28"/>
      <c r="AY5" s="28"/>
      <c r="AZ5" s="29"/>
      <c r="BA5" s="2">
        <v>48.6</v>
      </c>
      <c r="BB5" s="9">
        <v>58.7</v>
      </c>
      <c r="BC5" s="68">
        <v>1030.8</v>
      </c>
      <c r="BD5" s="68">
        <v>1031.5</v>
      </c>
      <c r="BE5" s="9" t="s">
        <v>84</v>
      </c>
      <c r="BF5" s="9">
        <v>2</v>
      </c>
      <c r="BG5" s="9">
        <v>9.8000000000000007</v>
      </c>
      <c r="BH5" s="9">
        <v>0</v>
      </c>
      <c r="BI5" s="9" t="s">
        <v>85</v>
      </c>
      <c r="BJ5" s="30">
        <v>8</v>
      </c>
      <c r="BK5" s="31"/>
      <c r="BL5" s="32"/>
      <c r="BM5" s="31">
        <f>CONVERT(BL5,"C","F")</f>
        <v>32</v>
      </c>
      <c r="BN5" s="31"/>
      <c r="BO5" s="31"/>
    </row>
    <row r="6" spans="1:67" customFormat="1" x14ac:dyDescent="0.25">
      <c r="A6" s="21">
        <v>42450</v>
      </c>
      <c r="B6" s="22" t="str">
        <f t="shared" si="0"/>
        <v>16081</v>
      </c>
      <c r="C6" t="s">
        <v>36</v>
      </c>
      <c r="D6" t="s">
        <v>91</v>
      </c>
      <c r="E6" s="9">
        <v>1</v>
      </c>
      <c r="F6" s="9">
        <v>2</v>
      </c>
      <c r="G6" t="s">
        <v>41</v>
      </c>
      <c r="H6">
        <v>28.472052114084299</v>
      </c>
      <c r="I6">
        <v>-96.519775120541397</v>
      </c>
      <c r="J6" s="10" t="s">
        <v>83</v>
      </c>
      <c r="K6" s="10">
        <v>850</v>
      </c>
      <c r="L6" s="25" t="s">
        <v>85</v>
      </c>
      <c r="M6" s="10"/>
      <c r="N6" s="9">
        <v>0</v>
      </c>
      <c r="O6" s="9">
        <v>0</v>
      </c>
      <c r="P6" s="9">
        <v>0</v>
      </c>
      <c r="Q6" s="9">
        <v>0</v>
      </c>
      <c r="R6" s="9">
        <v>0</v>
      </c>
      <c r="S6" s="9">
        <v>0</v>
      </c>
      <c r="T6" s="9"/>
      <c r="U6" s="9"/>
      <c r="V6" s="9"/>
      <c r="W6" s="9"/>
      <c r="X6" s="9"/>
      <c r="Y6" s="9"/>
      <c r="Z6" s="9"/>
      <c r="AA6" s="24"/>
      <c r="AB6" s="9"/>
      <c r="AC6" s="9"/>
      <c r="AD6" s="9"/>
      <c r="AF6" s="25"/>
      <c r="AG6" s="2"/>
      <c r="AH6" s="9">
        <v>0</v>
      </c>
      <c r="AI6" s="9">
        <v>0</v>
      </c>
      <c r="AJ6" s="9">
        <v>0</v>
      </c>
      <c r="AK6" s="9">
        <v>0</v>
      </c>
      <c r="AL6" s="9">
        <v>0</v>
      </c>
      <c r="AM6" s="9">
        <v>1</v>
      </c>
      <c r="AN6" s="9"/>
      <c r="AO6" s="33"/>
      <c r="AP6" s="33"/>
      <c r="AQ6" s="33"/>
      <c r="AR6" t="s">
        <v>92</v>
      </c>
      <c r="AS6" s="2" t="s">
        <v>83</v>
      </c>
      <c r="AT6">
        <v>269</v>
      </c>
      <c r="AU6" s="27"/>
      <c r="AV6" s="28"/>
      <c r="AW6" s="9"/>
      <c r="AX6" s="28"/>
      <c r="AY6" s="28"/>
      <c r="AZ6" s="29">
        <v>1</v>
      </c>
      <c r="BA6" s="2">
        <v>48.6</v>
      </c>
      <c r="BB6" s="9">
        <v>58.7</v>
      </c>
      <c r="BC6" s="68">
        <v>1030.8</v>
      </c>
      <c r="BD6" s="68">
        <v>1031.5</v>
      </c>
      <c r="BE6" s="9" t="s">
        <v>84</v>
      </c>
      <c r="BF6" s="9">
        <v>1</v>
      </c>
      <c r="BG6" s="9">
        <v>8.1999999999999993</v>
      </c>
      <c r="BH6" s="9">
        <v>0</v>
      </c>
      <c r="BI6" s="9" t="s">
        <v>85</v>
      </c>
      <c r="BJ6" s="9"/>
      <c r="BK6" s="9"/>
      <c r="BL6" s="32"/>
      <c r="BM6" s="31"/>
    </row>
    <row r="7" spans="1:67" customFormat="1" x14ac:dyDescent="0.25">
      <c r="A7" s="21">
        <v>42450</v>
      </c>
      <c r="B7" s="22" t="str">
        <f t="shared" si="0"/>
        <v>16081</v>
      </c>
      <c r="C7" t="s">
        <v>36</v>
      </c>
      <c r="D7" t="s">
        <v>91</v>
      </c>
      <c r="E7" s="9">
        <v>1</v>
      </c>
      <c r="F7" s="9">
        <v>3</v>
      </c>
      <c r="G7" t="s">
        <v>42</v>
      </c>
      <c r="H7">
        <v>28.473500674590401</v>
      </c>
      <c r="I7">
        <v>-96.513935113325701</v>
      </c>
      <c r="J7" s="10" t="s">
        <v>83</v>
      </c>
      <c r="K7" s="10">
        <v>837</v>
      </c>
      <c r="L7" s="25" t="s">
        <v>85</v>
      </c>
      <c r="M7" s="10"/>
      <c r="N7" s="9">
        <v>0</v>
      </c>
      <c r="O7" s="9">
        <v>0</v>
      </c>
      <c r="P7" s="9">
        <v>0</v>
      </c>
      <c r="Q7" s="9">
        <v>0</v>
      </c>
      <c r="R7" s="9">
        <v>0</v>
      </c>
      <c r="S7" s="9">
        <v>0</v>
      </c>
      <c r="T7" s="9"/>
      <c r="U7" s="9"/>
      <c r="V7" s="9"/>
      <c r="W7" s="9"/>
      <c r="X7" s="9"/>
      <c r="Y7" s="9"/>
      <c r="Z7" s="9"/>
      <c r="AA7" s="24"/>
      <c r="AB7" s="9"/>
      <c r="AC7" s="9"/>
      <c r="AD7" s="9"/>
      <c r="AF7" s="25"/>
      <c r="AG7" s="2"/>
      <c r="AH7" s="9">
        <v>0</v>
      </c>
      <c r="AI7" s="9">
        <v>0</v>
      </c>
      <c r="AJ7" s="9">
        <v>0</v>
      </c>
      <c r="AK7" s="9">
        <v>0</v>
      </c>
      <c r="AL7" s="9">
        <v>0</v>
      </c>
      <c r="AM7" s="9">
        <v>0</v>
      </c>
      <c r="AN7" s="9"/>
      <c r="AO7" s="33"/>
      <c r="AP7" s="33"/>
      <c r="AQ7" s="33"/>
      <c r="AS7" s="2"/>
      <c r="AU7" s="27"/>
      <c r="AV7" s="28"/>
      <c r="AW7" s="9"/>
      <c r="AX7" s="28"/>
      <c r="AY7" s="28"/>
      <c r="AZ7" s="29"/>
      <c r="BA7" s="2">
        <v>48.6</v>
      </c>
      <c r="BB7" s="9">
        <v>58.7</v>
      </c>
      <c r="BC7" s="68">
        <v>1030.8</v>
      </c>
      <c r="BD7" s="68">
        <v>1031.5</v>
      </c>
      <c r="BE7" s="9" t="s">
        <v>84</v>
      </c>
      <c r="BF7" s="9">
        <v>1</v>
      </c>
      <c r="BG7" s="9">
        <v>6.7</v>
      </c>
      <c r="BH7" s="9">
        <v>0</v>
      </c>
      <c r="BI7" s="9" t="s">
        <v>85</v>
      </c>
      <c r="BJ7" s="9"/>
      <c r="BK7" s="9"/>
      <c r="BL7" s="32"/>
      <c r="BM7" s="31"/>
    </row>
    <row r="8" spans="1:67" customFormat="1" x14ac:dyDescent="0.25">
      <c r="A8" s="21">
        <v>42450</v>
      </c>
      <c r="B8" s="22" t="str">
        <f t="shared" si="0"/>
        <v>16081</v>
      </c>
      <c r="C8" t="s">
        <v>36</v>
      </c>
      <c r="D8" t="s">
        <v>91</v>
      </c>
      <c r="E8" s="9">
        <v>1</v>
      </c>
      <c r="F8" s="9">
        <v>4</v>
      </c>
      <c r="G8" t="s">
        <v>43</v>
      </c>
      <c r="H8">
        <v>28.471164135262299</v>
      </c>
      <c r="I8">
        <v>-96.510735824704099</v>
      </c>
      <c r="J8" s="10" t="s">
        <v>83</v>
      </c>
      <c r="K8" s="10">
        <v>825</v>
      </c>
      <c r="L8" s="25" t="s">
        <v>85</v>
      </c>
      <c r="M8" s="10"/>
      <c r="N8" s="9">
        <v>0</v>
      </c>
      <c r="O8" s="9">
        <v>0</v>
      </c>
      <c r="P8" s="9">
        <v>0</v>
      </c>
      <c r="Q8" s="9">
        <v>0</v>
      </c>
      <c r="R8" s="9">
        <v>0</v>
      </c>
      <c r="S8" s="9">
        <v>0</v>
      </c>
      <c r="T8" s="9"/>
      <c r="U8" s="9"/>
      <c r="V8" s="9"/>
      <c r="W8" s="9"/>
      <c r="X8" s="9"/>
      <c r="Y8" s="9"/>
      <c r="Z8" s="9"/>
      <c r="AA8" s="24"/>
      <c r="AB8" s="9"/>
      <c r="AC8" s="9"/>
      <c r="AD8" s="9"/>
      <c r="AF8" s="25"/>
      <c r="AG8" s="2"/>
      <c r="AH8" s="9">
        <v>0</v>
      </c>
      <c r="AI8" s="9">
        <v>0</v>
      </c>
      <c r="AJ8" s="9">
        <v>0</v>
      </c>
      <c r="AK8" s="9">
        <v>0</v>
      </c>
      <c r="AL8" s="9">
        <v>0</v>
      </c>
      <c r="AM8" s="9">
        <v>0</v>
      </c>
      <c r="AN8" s="9"/>
      <c r="AO8" s="33"/>
      <c r="AP8" s="33"/>
      <c r="AQ8" s="33"/>
      <c r="AS8" s="2"/>
      <c r="AU8" s="27"/>
      <c r="AV8" s="28"/>
      <c r="AW8" s="9"/>
      <c r="AX8" s="28"/>
      <c r="AY8" s="28"/>
      <c r="AZ8" s="29"/>
      <c r="BA8" s="2">
        <v>48.6</v>
      </c>
      <c r="BB8" s="9">
        <v>58.7</v>
      </c>
      <c r="BC8" s="68">
        <v>1030.8</v>
      </c>
      <c r="BD8" s="68">
        <v>1031.5</v>
      </c>
      <c r="BE8" s="9" t="s">
        <v>84</v>
      </c>
      <c r="BF8" s="9">
        <v>0</v>
      </c>
      <c r="BG8" s="9">
        <v>3.2</v>
      </c>
      <c r="BH8" s="9">
        <v>0</v>
      </c>
      <c r="BI8" s="9" t="s">
        <v>85</v>
      </c>
      <c r="BJ8" s="9"/>
      <c r="BK8" s="9"/>
      <c r="BL8" s="32"/>
      <c r="BM8" s="31"/>
    </row>
    <row r="9" spans="1:67" customFormat="1" x14ac:dyDescent="0.25">
      <c r="A9" s="21">
        <v>42450</v>
      </c>
      <c r="B9" s="22" t="str">
        <f t="shared" si="0"/>
        <v>16081</v>
      </c>
      <c r="C9" t="s">
        <v>36</v>
      </c>
      <c r="D9" t="s">
        <v>91</v>
      </c>
      <c r="E9" s="9">
        <v>1</v>
      </c>
      <c r="F9" s="9">
        <v>5</v>
      </c>
      <c r="G9" t="s">
        <v>44</v>
      </c>
      <c r="H9">
        <v>28.474504156038101</v>
      </c>
      <c r="I9">
        <v>-96.509084086865101</v>
      </c>
      <c r="J9" s="10" t="s">
        <v>83</v>
      </c>
      <c r="K9" s="10">
        <v>811</v>
      </c>
      <c r="L9" s="25" t="s">
        <v>85</v>
      </c>
      <c r="M9" s="10"/>
      <c r="N9" s="9">
        <v>0</v>
      </c>
      <c r="O9" s="9">
        <v>0</v>
      </c>
      <c r="P9" s="9">
        <v>0</v>
      </c>
      <c r="Q9" s="9">
        <v>0</v>
      </c>
      <c r="R9" s="9">
        <v>0</v>
      </c>
      <c r="S9" s="9">
        <v>0</v>
      </c>
      <c r="T9" s="9"/>
      <c r="U9" s="9"/>
      <c r="V9" s="9"/>
      <c r="W9" s="9"/>
      <c r="X9" s="9"/>
      <c r="Y9" s="9"/>
      <c r="Z9" s="9"/>
      <c r="AA9" s="24"/>
      <c r="AB9" s="9"/>
      <c r="AC9" s="9"/>
      <c r="AD9" s="9"/>
      <c r="AF9" s="25"/>
      <c r="AG9" s="2"/>
      <c r="AH9" s="9">
        <v>0</v>
      </c>
      <c r="AI9" s="9">
        <v>0</v>
      </c>
      <c r="AJ9" s="9">
        <v>0</v>
      </c>
      <c r="AK9" s="9">
        <v>0</v>
      </c>
      <c r="AL9" s="9">
        <v>0</v>
      </c>
      <c r="AM9" s="9">
        <v>0</v>
      </c>
      <c r="AN9" s="9"/>
      <c r="AO9" s="33"/>
      <c r="AP9" s="33"/>
      <c r="AQ9" s="33"/>
      <c r="AS9" s="2"/>
      <c r="AU9" s="27"/>
      <c r="AV9" s="28"/>
      <c r="AW9" s="9"/>
      <c r="AX9" s="28"/>
      <c r="AY9" s="28"/>
      <c r="AZ9" s="29"/>
      <c r="BA9" s="2">
        <v>48.6</v>
      </c>
      <c r="BB9" s="9">
        <v>58.7</v>
      </c>
      <c r="BC9" s="68">
        <v>1030.8</v>
      </c>
      <c r="BD9" s="68">
        <v>1031.5</v>
      </c>
      <c r="BE9" s="9" t="s">
        <v>84</v>
      </c>
      <c r="BF9" s="9">
        <v>0</v>
      </c>
      <c r="BG9" s="9">
        <v>1</v>
      </c>
      <c r="BH9" s="9">
        <v>0</v>
      </c>
      <c r="BI9" s="9" t="s">
        <v>85</v>
      </c>
      <c r="BJ9" s="9"/>
      <c r="BK9" s="9"/>
      <c r="BL9" s="32"/>
      <c r="BM9" s="31"/>
    </row>
    <row r="10" spans="1:67" customFormat="1" x14ac:dyDescent="0.25">
      <c r="A10" s="21">
        <v>42450</v>
      </c>
      <c r="B10" s="22" t="str">
        <f t="shared" si="0"/>
        <v>16081</v>
      </c>
      <c r="C10" t="s">
        <v>36</v>
      </c>
      <c r="D10" t="s">
        <v>91</v>
      </c>
      <c r="E10" s="9">
        <v>1</v>
      </c>
      <c r="F10" s="9">
        <v>6</v>
      </c>
      <c r="G10" t="s">
        <v>45</v>
      </c>
      <c r="H10">
        <v>28.4770142007619</v>
      </c>
      <c r="I10">
        <v>-96.505720093846307</v>
      </c>
      <c r="J10" s="10" t="s">
        <v>83</v>
      </c>
      <c r="K10" s="10">
        <v>759</v>
      </c>
      <c r="L10" s="25" t="s">
        <v>85</v>
      </c>
      <c r="M10" s="10"/>
      <c r="N10" s="9">
        <v>0</v>
      </c>
      <c r="O10" s="9">
        <v>0</v>
      </c>
      <c r="P10" s="9">
        <v>0</v>
      </c>
      <c r="Q10" s="9">
        <v>0</v>
      </c>
      <c r="R10" s="9">
        <v>0</v>
      </c>
      <c r="S10" s="9">
        <v>0</v>
      </c>
      <c r="T10" s="9"/>
      <c r="U10" s="9"/>
      <c r="V10" s="9"/>
      <c r="W10" s="9"/>
      <c r="X10" s="9"/>
      <c r="Y10" s="9"/>
      <c r="Z10" s="9"/>
      <c r="AA10" s="24"/>
      <c r="AB10" s="9"/>
      <c r="AC10" s="9"/>
      <c r="AD10" s="9"/>
      <c r="AF10" s="25"/>
      <c r="AG10" s="2"/>
      <c r="AH10" s="9">
        <v>0</v>
      </c>
      <c r="AI10" s="9">
        <v>0</v>
      </c>
      <c r="AJ10" s="9">
        <v>0</v>
      </c>
      <c r="AK10" s="9">
        <v>0</v>
      </c>
      <c r="AL10" s="9">
        <v>0</v>
      </c>
      <c r="AM10" s="9">
        <v>0</v>
      </c>
      <c r="AN10" s="9"/>
      <c r="AO10" s="33"/>
      <c r="AP10" s="33"/>
      <c r="AQ10" s="33"/>
      <c r="AS10" s="2"/>
      <c r="AU10" s="27"/>
      <c r="AV10" s="28"/>
      <c r="AW10" s="9"/>
      <c r="AX10" s="28"/>
      <c r="AY10" s="28"/>
      <c r="AZ10" s="29"/>
      <c r="BA10" s="2">
        <v>48.6</v>
      </c>
      <c r="BB10" s="9">
        <v>58.7</v>
      </c>
      <c r="BC10" s="68">
        <v>1030.8</v>
      </c>
      <c r="BD10" s="68">
        <v>1031.5</v>
      </c>
      <c r="BE10" s="9" t="s">
        <v>84</v>
      </c>
      <c r="BF10" s="9">
        <v>0</v>
      </c>
      <c r="BG10" s="9">
        <v>3.8</v>
      </c>
      <c r="BH10" s="9">
        <v>0</v>
      </c>
      <c r="BI10" s="9" t="s">
        <v>85</v>
      </c>
      <c r="BJ10" s="9"/>
      <c r="BK10" s="9"/>
      <c r="BL10" s="32"/>
      <c r="BM10" s="31"/>
    </row>
    <row r="11" spans="1:67" customFormat="1" x14ac:dyDescent="0.25">
      <c r="A11" s="21">
        <v>42450</v>
      </c>
      <c r="B11" s="22" t="str">
        <f t="shared" si="0"/>
        <v>16081</v>
      </c>
      <c r="C11" t="s">
        <v>36</v>
      </c>
      <c r="D11" t="s">
        <v>91</v>
      </c>
      <c r="E11" s="9">
        <v>1</v>
      </c>
      <c r="F11" s="9">
        <v>7</v>
      </c>
      <c r="G11" t="s">
        <v>46</v>
      </c>
      <c r="H11">
        <v>28.476398214697799</v>
      </c>
      <c r="I11">
        <v>-96.501763332635093</v>
      </c>
      <c r="J11" s="26" t="s">
        <v>83</v>
      </c>
      <c r="K11" s="2">
        <v>746</v>
      </c>
      <c r="L11" s="23" t="s">
        <v>85</v>
      </c>
      <c r="M11" s="10"/>
      <c r="N11" s="9">
        <v>0</v>
      </c>
      <c r="O11" s="9">
        <v>0</v>
      </c>
      <c r="P11" s="9">
        <v>0</v>
      </c>
      <c r="Q11" s="9">
        <v>0</v>
      </c>
      <c r="R11" s="9">
        <v>0</v>
      </c>
      <c r="S11" s="9">
        <v>0</v>
      </c>
      <c r="T11" s="9"/>
      <c r="U11" s="9"/>
      <c r="V11" s="9"/>
      <c r="W11" s="9"/>
      <c r="X11" s="9"/>
      <c r="Y11" s="9"/>
      <c r="Z11" s="9"/>
      <c r="AA11" s="24"/>
      <c r="AB11" s="9"/>
      <c r="AC11" s="9"/>
      <c r="AD11" s="9"/>
      <c r="AF11" s="25"/>
      <c r="AG11" s="2"/>
      <c r="AH11" s="9">
        <v>0</v>
      </c>
      <c r="AI11" s="9">
        <v>0</v>
      </c>
      <c r="AJ11" s="9">
        <v>0</v>
      </c>
      <c r="AK11" s="9">
        <v>0</v>
      </c>
      <c r="AL11" s="9">
        <v>0</v>
      </c>
      <c r="AM11" s="9">
        <v>0</v>
      </c>
      <c r="AN11" s="9"/>
      <c r="AO11" s="33"/>
      <c r="AP11" s="33"/>
      <c r="AQ11" s="33"/>
      <c r="AS11" s="2"/>
      <c r="AU11" s="27"/>
      <c r="AV11" s="28"/>
      <c r="AW11" s="9"/>
      <c r="AX11" s="28"/>
      <c r="AY11" s="28"/>
      <c r="AZ11" s="29"/>
      <c r="BA11" s="2">
        <v>48.6</v>
      </c>
      <c r="BB11" s="9">
        <v>58.7</v>
      </c>
      <c r="BC11" s="68">
        <v>1030.8</v>
      </c>
      <c r="BD11" s="68">
        <v>1031.5</v>
      </c>
      <c r="BE11" s="9" t="s">
        <v>84</v>
      </c>
      <c r="BF11" s="9">
        <v>1</v>
      </c>
      <c r="BG11" s="9">
        <v>3.8</v>
      </c>
      <c r="BH11" s="9">
        <v>0</v>
      </c>
      <c r="BI11" s="9" t="s">
        <v>85</v>
      </c>
      <c r="BJ11" s="9"/>
      <c r="BK11" s="9"/>
      <c r="BL11" s="32"/>
      <c r="BM11" s="31"/>
    </row>
    <row r="12" spans="1:67" s="45" customFormat="1" x14ac:dyDescent="0.25">
      <c r="A12" s="70">
        <v>42450</v>
      </c>
      <c r="B12" s="71" t="str">
        <f t="shared" si="0"/>
        <v>16081</v>
      </c>
      <c r="C12" s="45" t="s">
        <v>36</v>
      </c>
      <c r="D12" s="45" t="s">
        <v>91</v>
      </c>
      <c r="E12" s="72">
        <v>1</v>
      </c>
      <c r="F12" s="72">
        <v>8</v>
      </c>
      <c r="G12" s="45" t="s">
        <v>47</v>
      </c>
      <c r="H12" s="45">
        <v>28.4725603926926</v>
      </c>
      <c r="I12" s="45">
        <v>-96.500454163178802</v>
      </c>
      <c r="J12" s="72" t="s">
        <v>83</v>
      </c>
      <c r="K12" s="14">
        <v>734</v>
      </c>
      <c r="L12" s="80" t="s">
        <v>85</v>
      </c>
      <c r="M12" s="14"/>
      <c r="N12" s="72">
        <v>0</v>
      </c>
      <c r="O12" s="72">
        <v>0</v>
      </c>
      <c r="P12" s="72">
        <v>0</v>
      </c>
      <c r="Q12" s="72">
        <v>0</v>
      </c>
      <c r="R12" s="72">
        <v>0</v>
      </c>
      <c r="S12" s="72">
        <v>0</v>
      </c>
      <c r="T12" s="72"/>
      <c r="U12" s="72"/>
      <c r="V12" s="72"/>
      <c r="W12" s="72"/>
      <c r="X12" s="72"/>
      <c r="Y12" s="72"/>
      <c r="Z12" s="72"/>
      <c r="AA12" s="73"/>
      <c r="AB12" s="72"/>
      <c r="AC12" s="72"/>
      <c r="AD12" s="72"/>
      <c r="AF12" s="74"/>
      <c r="AG12" s="14"/>
      <c r="AH12" s="72">
        <v>0</v>
      </c>
      <c r="AI12" s="72">
        <v>0</v>
      </c>
      <c r="AJ12" s="72">
        <v>0</v>
      </c>
      <c r="AK12" s="72">
        <v>0</v>
      </c>
      <c r="AL12" s="72">
        <v>0</v>
      </c>
      <c r="AM12" s="72">
        <v>0</v>
      </c>
      <c r="AN12" s="72"/>
      <c r="AS12" s="14"/>
      <c r="AU12" s="75"/>
      <c r="AV12" s="76"/>
      <c r="AW12" s="72"/>
      <c r="AX12" s="76"/>
      <c r="AY12" s="76"/>
      <c r="AZ12" s="77"/>
      <c r="BA12" s="14">
        <v>48.6</v>
      </c>
      <c r="BB12" s="72">
        <v>58.7</v>
      </c>
      <c r="BC12" s="81">
        <v>1030.8</v>
      </c>
      <c r="BD12" s="81">
        <v>1031.5</v>
      </c>
      <c r="BE12" s="72" t="s">
        <v>84</v>
      </c>
      <c r="BF12" s="72">
        <v>1</v>
      </c>
      <c r="BG12" s="72">
        <v>0</v>
      </c>
      <c r="BH12" s="72">
        <v>0</v>
      </c>
      <c r="BI12" s="72" t="s">
        <v>85</v>
      </c>
      <c r="BJ12" s="72"/>
      <c r="BK12" s="72"/>
      <c r="BL12" s="78"/>
      <c r="BM12" s="79"/>
    </row>
    <row r="13" spans="1:67" customFormat="1" x14ac:dyDescent="0.25">
      <c r="A13" s="9" t="s">
        <v>87</v>
      </c>
      <c r="B13" s="9" t="s">
        <v>87</v>
      </c>
      <c r="C13" t="s">
        <v>36</v>
      </c>
      <c r="D13" s="9" t="s">
        <v>87</v>
      </c>
      <c r="E13" s="9">
        <v>2</v>
      </c>
      <c r="F13" s="9">
        <v>1</v>
      </c>
      <c r="G13" t="s">
        <v>48</v>
      </c>
      <c r="H13">
        <v>28.4808763302862</v>
      </c>
      <c r="I13">
        <v>-96.509011918678794</v>
      </c>
      <c r="J13" s="9" t="s">
        <v>87</v>
      </c>
      <c r="K13" s="9" t="s">
        <v>87</v>
      </c>
      <c r="L13" s="25" t="s">
        <v>87</v>
      </c>
      <c r="M13" s="10"/>
      <c r="N13" s="9" t="s">
        <v>87</v>
      </c>
      <c r="O13" s="9" t="s">
        <v>87</v>
      </c>
      <c r="P13" s="9" t="s">
        <v>87</v>
      </c>
      <c r="Q13" s="9" t="s">
        <v>87</v>
      </c>
      <c r="R13" s="9" t="s">
        <v>87</v>
      </c>
      <c r="S13" s="9" t="s">
        <v>87</v>
      </c>
      <c r="T13" s="9"/>
      <c r="U13" s="9"/>
      <c r="V13" s="9"/>
      <c r="W13" s="9"/>
      <c r="X13" s="9"/>
      <c r="Y13" s="9"/>
      <c r="Z13" s="9"/>
      <c r="AA13" s="24"/>
      <c r="AB13" s="9"/>
      <c r="AC13" s="9"/>
      <c r="AD13" s="9"/>
      <c r="AF13" s="25"/>
      <c r="AG13" s="2"/>
      <c r="AH13" s="9" t="s">
        <v>87</v>
      </c>
      <c r="AI13" s="9" t="s">
        <v>87</v>
      </c>
      <c r="AJ13" s="9" t="s">
        <v>87</v>
      </c>
      <c r="AK13" s="9" t="s">
        <v>87</v>
      </c>
      <c r="AL13" s="9" t="s">
        <v>87</v>
      </c>
      <c r="AM13" s="9" t="s">
        <v>87</v>
      </c>
      <c r="AN13" s="9"/>
      <c r="AO13" s="33"/>
      <c r="AP13" s="33"/>
      <c r="AQ13" s="33"/>
      <c r="AS13" s="2"/>
      <c r="AU13" s="27"/>
      <c r="AV13" s="28"/>
      <c r="AW13" s="9"/>
      <c r="AX13" s="28"/>
      <c r="AY13" s="28"/>
      <c r="AZ13" s="29"/>
      <c r="BA13" s="9" t="s">
        <v>87</v>
      </c>
      <c r="BB13" s="9" t="s">
        <v>87</v>
      </c>
      <c r="BC13" s="9" t="s">
        <v>87</v>
      </c>
      <c r="BD13" s="9" t="s">
        <v>87</v>
      </c>
      <c r="BE13" s="9" t="s">
        <v>87</v>
      </c>
      <c r="BF13" s="9" t="s">
        <v>87</v>
      </c>
      <c r="BG13" s="9" t="s">
        <v>87</v>
      </c>
      <c r="BH13" s="9" t="s">
        <v>87</v>
      </c>
      <c r="BI13" s="9" t="s">
        <v>87</v>
      </c>
      <c r="BJ13" s="9"/>
      <c r="BK13" s="9"/>
      <c r="BL13" s="32"/>
      <c r="BM13" s="31"/>
    </row>
    <row r="14" spans="1:67" customFormat="1" x14ac:dyDescent="0.25">
      <c r="A14" s="9" t="s">
        <v>87</v>
      </c>
      <c r="B14" s="9" t="s">
        <v>87</v>
      </c>
      <c r="C14" t="s">
        <v>36</v>
      </c>
      <c r="D14" s="9" t="s">
        <v>87</v>
      </c>
      <c r="E14" s="9">
        <v>2</v>
      </c>
      <c r="F14" s="9">
        <v>2</v>
      </c>
      <c r="G14" t="s">
        <v>49</v>
      </c>
      <c r="H14">
        <v>28.480936847627099</v>
      </c>
      <c r="I14">
        <v>-96.504868660122099</v>
      </c>
      <c r="J14" s="9" t="s">
        <v>87</v>
      </c>
      <c r="K14" s="9" t="s">
        <v>87</v>
      </c>
      <c r="L14" s="25" t="s">
        <v>87</v>
      </c>
      <c r="M14" s="10"/>
      <c r="N14" s="9" t="s">
        <v>87</v>
      </c>
      <c r="O14" s="9" t="s">
        <v>87</v>
      </c>
      <c r="P14" s="9" t="s">
        <v>87</v>
      </c>
      <c r="Q14" s="9" t="s">
        <v>87</v>
      </c>
      <c r="R14" s="9" t="s">
        <v>87</v>
      </c>
      <c r="S14" s="9" t="s">
        <v>87</v>
      </c>
      <c r="T14" s="9"/>
      <c r="U14" s="9"/>
      <c r="V14" s="9"/>
      <c r="W14" s="9"/>
      <c r="X14" s="9"/>
      <c r="Y14" s="9"/>
      <c r="Z14" s="9"/>
      <c r="AA14" s="24"/>
      <c r="AB14" s="9"/>
      <c r="AC14" s="9"/>
      <c r="AD14" s="9"/>
      <c r="AF14" s="25"/>
      <c r="AG14" s="2"/>
      <c r="AH14" s="9" t="s">
        <v>87</v>
      </c>
      <c r="AI14" s="9" t="s">
        <v>87</v>
      </c>
      <c r="AJ14" s="9" t="s">
        <v>87</v>
      </c>
      <c r="AK14" s="9" t="s">
        <v>87</v>
      </c>
      <c r="AL14" s="9" t="s">
        <v>87</v>
      </c>
      <c r="AM14" s="9" t="s">
        <v>87</v>
      </c>
      <c r="AN14" s="9"/>
      <c r="AO14" s="33"/>
      <c r="AP14" s="33"/>
      <c r="AQ14" s="33"/>
      <c r="AS14" s="2"/>
      <c r="AU14" s="27"/>
      <c r="AV14" s="28"/>
      <c r="AW14" s="9"/>
      <c r="AX14" s="28"/>
      <c r="AY14" s="28"/>
      <c r="AZ14" s="29"/>
      <c r="BA14" s="9" t="s">
        <v>87</v>
      </c>
      <c r="BB14" s="9" t="s">
        <v>87</v>
      </c>
      <c r="BC14" s="9" t="s">
        <v>87</v>
      </c>
      <c r="BD14" s="9" t="s">
        <v>87</v>
      </c>
      <c r="BE14" s="9" t="s">
        <v>87</v>
      </c>
      <c r="BF14" s="9" t="s">
        <v>87</v>
      </c>
      <c r="BG14" s="9" t="s">
        <v>87</v>
      </c>
      <c r="BH14" s="9" t="s">
        <v>87</v>
      </c>
      <c r="BI14" s="9" t="s">
        <v>87</v>
      </c>
      <c r="BJ14" s="9"/>
      <c r="BK14" s="9"/>
      <c r="BL14" s="32"/>
      <c r="BM14" s="31"/>
    </row>
    <row r="15" spans="1:67" customFormat="1" x14ac:dyDescent="0.25">
      <c r="A15" s="9" t="s">
        <v>87</v>
      </c>
      <c r="B15" s="9" t="s">
        <v>87</v>
      </c>
      <c r="C15" t="s">
        <v>36</v>
      </c>
      <c r="D15" s="9" t="s">
        <v>87</v>
      </c>
      <c r="E15" s="9">
        <v>2</v>
      </c>
      <c r="F15" s="9">
        <v>3</v>
      </c>
      <c r="G15" t="s">
        <v>50</v>
      </c>
      <c r="H15">
        <v>28.484485242515799</v>
      </c>
      <c r="I15">
        <v>-96.5054532978683</v>
      </c>
      <c r="J15" s="9" t="s">
        <v>87</v>
      </c>
      <c r="K15" s="9" t="s">
        <v>87</v>
      </c>
      <c r="L15" s="25" t="s">
        <v>87</v>
      </c>
      <c r="M15" s="10"/>
      <c r="N15" s="9" t="s">
        <v>87</v>
      </c>
      <c r="O15" s="9" t="s">
        <v>87</v>
      </c>
      <c r="P15" s="9" t="s">
        <v>87</v>
      </c>
      <c r="Q15" s="9" t="s">
        <v>87</v>
      </c>
      <c r="R15" s="9" t="s">
        <v>87</v>
      </c>
      <c r="S15" s="9" t="s">
        <v>87</v>
      </c>
      <c r="T15" s="9"/>
      <c r="U15" s="9"/>
      <c r="V15" s="9"/>
      <c r="W15" s="9"/>
      <c r="X15" s="9"/>
      <c r="Y15" s="9"/>
      <c r="Z15" s="9"/>
      <c r="AA15" s="24"/>
      <c r="AB15" s="9"/>
      <c r="AC15" s="9"/>
      <c r="AD15" s="9"/>
      <c r="AF15" s="25"/>
      <c r="AG15" s="2"/>
      <c r="AH15" s="9" t="s">
        <v>87</v>
      </c>
      <c r="AI15" s="9" t="s">
        <v>87</v>
      </c>
      <c r="AJ15" s="9" t="s">
        <v>87</v>
      </c>
      <c r="AK15" s="9" t="s">
        <v>87</v>
      </c>
      <c r="AL15" s="9" t="s">
        <v>87</v>
      </c>
      <c r="AM15" s="9" t="s">
        <v>87</v>
      </c>
      <c r="AN15" s="9"/>
      <c r="AO15" s="33"/>
      <c r="AP15" s="33"/>
      <c r="AQ15" s="33"/>
      <c r="AS15" s="2"/>
      <c r="AU15" s="27"/>
      <c r="AV15" s="28"/>
      <c r="AW15" s="9"/>
      <c r="AX15" s="28"/>
      <c r="AY15" s="28"/>
      <c r="AZ15" s="29"/>
      <c r="BA15" s="9" t="s">
        <v>87</v>
      </c>
      <c r="BB15" s="9" t="s">
        <v>87</v>
      </c>
      <c r="BC15" s="9" t="s">
        <v>87</v>
      </c>
      <c r="BD15" s="9" t="s">
        <v>87</v>
      </c>
      <c r="BE15" s="9" t="s">
        <v>87</v>
      </c>
      <c r="BF15" s="9" t="s">
        <v>87</v>
      </c>
      <c r="BG15" s="9" t="s">
        <v>87</v>
      </c>
      <c r="BH15" s="9" t="s">
        <v>87</v>
      </c>
      <c r="BI15" s="9" t="s">
        <v>87</v>
      </c>
      <c r="BJ15" s="9"/>
      <c r="BK15" s="9"/>
      <c r="BL15" s="32"/>
      <c r="BM15" s="31"/>
    </row>
    <row r="16" spans="1:67" customFormat="1" x14ac:dyDescent="0.25">
      <c r="A16" s="9" t="s">
        <v>87</v>
      </c>
      <c r="B16" s="9" t="s">
        <v>87</v>
      </c>
      <c r="C16" t="s">
        <v>36</v>
      </c>
      <c r="D16" s="9" t="s">
        <v>87</v>
      </c>
      <c r="E16" s="9">
        <v>2</v>
      </c>
      <c r="F16" s="9">
        <v>4</v>
      </c>
      <c r="G16" t="s">
        <v>51</v>
      </c>
      <c r="H16">
        <v>28.487245319411102</v>
      </c>
      <c r="I16">
        <v>-96.502798413857803</v>
      </c>
      <c r="J16" s="9" t="s">
        <v>87</v>
      </c>
      <c r="K16" s="9" t="s">
        <v>87</v>
      </c>
      <c r="L16" s="25" t="s">
        <v>87</v>
      </c>
      <c r="M16" s="10"/>
      <c r="N16" s="9" t="s">
        <v>87</v>
      </c>
      <c r="O16" s="9" t="s">
        <v>87</v>
      </c>
      <c r="P16" s="9" t="s">
        <v>87</v>
      </c>
      <c r="Q16" s="9" t="s">
        <v>87</v>
      </c>
      <c r="R16" s="9" t="s">
        <v>87</v>
      </c>
      <c r="S16" s="9" t="s">
        <v>87</v>
      </c>
      <c r="T16" s="9"/>
      <c r="U16" s="9"/>
      <c r="V16" s="9"/>
      <c r="W16" s="9"/>
      <c r="X16" s="9"/>
      <c r="Y16" s="9"/>
      <c r="Z16" s="9"/>
      <c r="AA16" s="24"/>
      <c r="AB16" s="9"/>
      <c r="AC16" s="9"/>
      <c r="AD16" s="9"/>
      <c r="AF16" s="25"/>
      <c r="AG16" s="2"/>
      <c r="AH16" s="9" t="s">
        <v>87</v>
      </c>
      <c r="AI16" s="9" t="s">
        <v>87</v>
      </c>
      <c r="AJ16" s="9" t="s">
        <v>87</v>
      </c>
      <c r="AK16" s="9" t="s">
        <v>87</v>
      </c>
      <c r="AL16" s="9" t="s">
        <v>87</v>
      </c>
      <c r="AM16" s="9" t="s">
        <v>87</v>
      </c>
      <c r="AN16" s="9"/>
      <c r="AO16" s="33"/>
      <c r="AP16" s="33"/>
      <c r="AQ16" s="33"/>
      <c r="AS16" s="2"/>
      <c r="AU16" s="27"/>
      <c r="AV16" s="28"/>
      <c r="AW16" s="9"/>
      <c r="AX16" s="28"/>
      <c r="AY16" s="28"/>
      <c r="AZ16" s="29"/>
      <c r="BA16" s="9" t="s">
        <v>87</v>
      </c>
      <c r="BB16" s="9" t="s">
        <v>87</v>
      </c>
      <c r="BC16" s="9" t="s">
        <v>87</v>
      </c>
      <c r="BD16" s="9" t="s">
        <v>87</v>
      </c>
      <c r="BE16" s="9" t="s">
        <v>87</v>
      </c>
      <c r="BF16" s="9" t="s">
        <v>87</v>
      </c>
      <c r="BG16" s="9" t="s">
        <v>87</v>
      </c>
      <c r="BH16" s="9" t="s">
        <v>87</v>
      </c>
      <c r="BI16" s="9" t="s">
        <v>87</v>
      </c>
      <c r="BJ16" s="9"/>
      <c r="BK16" s="9"/>
      <c r="BL16" s="32"/>
      <c r="BM16" s="31"/>
    </row>
    <row r="17" spans="1:65" customFormat="1" x14ac:dyDescent="0.25">
      <c r="A17" s="9" t="s">
        <v>87</v>
      </c>
      <c r="B17" s="9" t="s">
        <v>87</v>
      </c>
      <c r="C17" t="s">
        <v>36</v>
      </c>
      <c r="D17" s="9" t="s">
        <v>87</v>
      </c>
      <c r="E17" s="9">
        <v>2</v>
      </c>
      <c r="F17" s="9">
        <v>5</v>
      </c>
      <c r="G17" t="s">
        <v>52</v>
      </c>
      <c r="H17">
        <v>28.490173453465101</v>
      </c>
      <c r="I17">
        <v>-96.505368975922394</v>
      </c>
      <c r="J17" s="9" t="s">
        <v>87</v>
      </c>
      <c r="K17" s="9" t="s">
        <v>87</v>
      </c>
      <c r="L17" s="25" t="s">
        <v>87</v>
      </c>
      <c r="M17" s="10"/>
      <c r="N17" s="9" t="s">
        <v>87</v>
      </c>
      <c r="O17" s="9" t="s">
        <v>87</v>
      </c>
      <c r="P17" s="9" t="s">
        <v>87</v>
      </c>
      <c r="Q17" s="9" t="s">
        <v>87</v>
      </c>
      <c r="R17" s="9" t="s">
        <v>87</v>
      </c>
      <c r="S17" s="9" t="s">
        <v>87</v>
      </c>
      <c r="T17" s="9"/>
      <c r="U17" s="9"/>
      <c r="V17" s="9"/>
      <c r="W17" s="9"/>
      <c r="X17" s="9"/>
      <c r="Y17" s="9"/>
      <c r="Z17" s="9"/>
      <c r="AA17" s="24"/>
      <c r="AB17" s="9"/>
      <c r="AC17" s="9"/>
      <c r="AD17" s="9"/>
      <c r="AF17" s="25"/>
      <c r="AG17" s="2"/>
      <c r="AH17" s="9" t="s">
        <v>87</v>
      </c>
      <c r="AI17" s="9" t="s">
        <v>87</v>
      </c>
      <c r="AJ17" s="9" t="s">
        <v>87</v>
      </c>
      <c r="AK17" s="9" t="s">
        <v>87</v>
      </c>
      <c r="AL17" s="9" t="s">
        <v>87</v>
      </c>
      <c r="AM17" s="9" t="s">
        <v>87</v>
      </c>
      <c r="AN17" s="9"/>
      <c r="AO17" s="33"/>
      <c r="AP17" s="33"/>
      <c r="AQ17" s="33"/>
      <c r="AS17" s="2"/>
      <c r="AU17" s="27"/>
      <c r="AV17" s="28"/>
      <c r="AW17" s="9"/>
      <c r="AX17" s="28"/>
      <c r="AY17" s="28"/>
      <c r="AZ17" s="29"/>
      <c r="BA17" s="9" t="s">
        <v>87</v>
      </c>
      <c r="BB17" s="9" t="s">
        <v>87</v>
      </c>
      <c r="BC17" s="9" t="s">
        <v>87</v>
      </c>
      <c r="BD17" s="9" t="s">
        <v>87</v>
      </c>
      <c r="BE17" s="9" t="s">
        <v>87</v>
      </c>
      <c r="BF17" s="9" t="s">
        <v>87</v>
      </c>
      <c r="BG17" s="9" t="s">
        <v>87</v>
      </c>
      <c r="BH17" s="9" t="s">
        <v>87</v>
      </c>
      <c r="BI17" s="9" t="s">
        <v>87</v>
      </c>
      <c r="BJ17" s="9"/>
      <c r="BK17" s="9"/>
      <c r="BL17" s="32"/>
      <c r="BM17" s="31"/>
    </row>
    <row r="18" spans="1:65" s="45" customFormat="1" x14ac:dyDescent="0.25">
      <c r="A18" s="72" t="s">
        <v>87</v>
      </c>
      <c r="B18" s="72" t="s">
        <v>87</v>
      </c>
      <c r="C18" s="45" t="s">
        <v>36</v>
      </c>
      <c r="D18" s="72" t="s">
        <v>87</v>
      </c>
      <c r="E18" s="72">
        <v>2</v>
      </c>
      <c r="F18" s="72">
        <v>6</v>
      </c>
      <c r="G18" s="45" t="s">
        <v>53</v>
      </c>
      <c r="H18" s="45">
        <v>28.492595404386499</v>
      </c>
      <c r="I18" s="45">
        <v>-96.502184942364593</v>
      </c>
      <c r="J18" s="72" t="s">
        <v>87</v>
      </c>
      <c r="K18" s="72" t="s">
        <v>87</v>
      </c>
      <c r="L18" s="74" t="s">
        <v>87</v>
      </c>
      <c r="M18" s="14"/>
      <c r="N18" s="72" t="s">
        <v>87</v>
      </c>
      <c r="O18" s="72" t="s">
        <v>87</v>
      </c>
      <c r="P18" s="72" t="s">
        <v>87</v>
      </c>
      <c r="Q18" s="72" t="s">
        <v>87</v>
      </c>
      <c r="R18" s="72" t="s">
        <v>87</v>
      </c>
      <c r="S18" s="72" t="s">
        <v>87</v>
      </c>
      <c r="T18" s="72"/>
      <c r="U18" s="72"/>
      <c r="V18" s="72"/>
      <c r="W18" s="72"/>
      <c r="X18" s="72"/>
      <c r="Y18" s="72"/>
      <c r="Z18" s="72"/>
      <c r="AA18" s="73"/>
      <c r="AB18" s="72"/>
      <c r="AC18" s="72"/>
      <c r="AD18" s="72"/>
      <c r="AF18" s="74"/>
      <c r="AG18" s="14"/>
      <c r="AH18" s="72" t="s">
        <v>87</v>
      </c>
      <c r="AI18" s="72" t="s">
        <v>87</v>
      </c>
      <c r="AJ18" s="72" t="s">
        <v>87</v>
      </c>
      <c r="AK18" s="72" t="s">
        <v>87</v>
      </c>
      <c r="AL18" s="72" t="s">
        <v>87</v>
      </c>
      <c r="AM18" s="72" t="s">
        <v>87</v>
      </c>
      <c r="AN18" s="72"/>
      <c r="AS18" s="14"/>
      <c r="AU18" s="75"/>
      <c r="AV18" s="76"/>
      <c r="AW18" s="72"/>
      <c r="AX18" s="76"/>
      <c r="AY18" s="76"/>
      <c r="AZ18" s="77"/>
      <c r="BA18" s="72" t="s">
        <v>87</v>
      </c>
      <c r="BB18" s="72" t="s">
        <v>87</v>
      </c>
      <c r="BC18" s="72" t="s">
        <v>87</v>
      </c>
      <c r="BD18" s="72" t="s">
        <v>87</v>
      </c>
      <c r="BE18" s="72" t="s">
        <v>87</v>
      </c>
      <c r="BF18" s="72" t="s">
        <v>87</v>
      </c>
      <c r="BG18" s="72" t="s">
        <v>87</v>
      </c>
      <c r="BH18" s="72" t="s">
        <v>87</v>
      </c>
      <c r="BI18" s="72" t="s">
        <v>87</v>
      </c>
      <c r="BJ18" s="72"/>
      <c r="BK18" s="72"/>
      <c r="BL18" s="78"/>
      <c r="BM18" s="79"/>
    </row>
    <row r="19" spans="1:65" customFormat="1" x14ac:dyDescent="0.25">
      <c r="A19" s="9" t="s">
        <v>87</v>
      </c>
      <c r="B19" s="9" t="s">
        <v>87</v>
      </c>
      <c r="C19" t="s">
        <v>36</v>
      </c>
      <c r="D19" s="9" t="s">
        <v>87</v>
      </c>
      <c r="E19" s="9">
        <v>3</v>
      </c>
      <c r="F19" s="9">
        <v>1</v>
      </c>
      <c r="G19" t="s">
        <v>54</v>
      </c>
      <c r="H19">
        <v>28.493623025715301</v>
      </c>
      <c r="I19">
        <v>-96.498365895822602</v>
      </c>
      <c r="J19" s="9" t="s">
        <v>87</v>
      </c>
      <c r="K19" s="9" t="s">
        <v>87</v>
      </c>
      <c r="L19" s="25" t="s">
        <v>87</v>
      </c>
      <c r="M19" s="10"/>
      <c r="N19" s="9" t="s">
        <v>87</v>
      </c>
      <c r="O19" s="9" t="s">
        <v>87</v>
      </c>
      <c r="P19" s="9" t="s">
        <v>87</v>
      </c>
      <c r="Q19" s="9" t="s">
        <v>87</v>
      </c>
      <c r="R19" s="9" t="s">
        <v>87</v>
      </c>
      <c r="S19" s="9" t="s">
        <v>87</v>
      </c>
      <c r="T19" s="9"/>
      <c r="U19" s="9"/>
      <c r="V19" s="9"/>
      <c r="W19" s="9"/>
      <c r="X19" s="9"/>
      <c r="Y19" s="9"/>
      <c r="Z19" s="9"/>
      <c r="AA19" s="24"/>
      <c r="AB19" s="9"/>
      <c r="AC19" s="9"/>
      <c r="AD19" s="9"/>
      <c r="AF19" s="25"/>
      <c r="AG19" s="2"/>
      <c r="AH19" s="9" t="s">
        <v>87</v>
      </c>
      <c r="AI19" s="9" t="s">
        <v>87</v>
      </c>
      <c r="AJ19" s="9" t="s">
        <v>87</v>
      </c>
      <c r="AK19" s="9" t="s">
        <v>87</v>
      </c>
      <c r="AL19" s="9" t="s">
        <v>87</v>
      </c>
      <c r="AM19" s="9" t="s">
        <v>87</v>
      </c>
      <c r="AN19" s="9"/>
      <c r="AO19" s="33"/>
      <c r="AP19" s="33"/>
      <c r="AQ19" s="33"/>
      <c r="AS19" s="2"/>
      <c r="AU19" s="27"/>
      <c r="AV19" s="28"/>
      <c r="AW19" s="9"/>
      <c r="AX19" s="28"/>
      <c r="AY19" s="28"/>
      <c r="AZ19" s="29"/>
      <c r="BA19" s="9" t="s">
        <v>87</v>
      </c>
      <c r="BB19" s="9" t="s">
        <v>87</v>
      </c>
      <c r="BC19" s="9" t="s">
        <v>87</v>
      </c>
      <c r="BD19" s="9" t="s">
        <v>87</v>
      </c>
      <c r="BE19" s="9" t="s">
        <v>87</v>
      </c>
      <c r="BF19" s="9" t="s">
        <v>87</v>
      </c>
      <c r="BG19" s="9" t="s">
        <v>87</v>
      </c>
      <c r="BH19" s="9" t="s">
        <v>87</v>
      </c>
      <c r="BI19" s="9" t="s">
        <v>87</v>
      </c>
      <c r="BJ19" s="9"/>
      <c r="BK19" s="9"/>
      <c r="BL19" s="32"/>
      <c r="BM19" s="31"/>
    </row>
    <row r="20" spans="1:65" customFormat="1" x14ac:dyDescent="0.25">
      <c r="A20" s="9" t="s">
        <v>87</v>
      </c>
      <c r="B20" s="9" t="s">
        <v>87</v>
      </c>
      <c r="C20" t="s">
        <v>36</v>
      </c>
      <c r="D20" s="9" t="s">
        <v>87</v>
      </c>
      <c r="E20" s="9">
        <v>3</v>
      </c>
      <c r="F20" s="9">
        <v>2</v>
      </c>
      <c r="G20" t="s">
        <v>55</v>
      </c>
      <c r="H20">
        <v>28.495762338861802</v>
      </c>
      <c r="I20">
        <v>-96.495000058784996</v>
      </c>
      <c r="J20" s="9" t="s">
        <v>87</v>
      </c>
      <c r="K20" s="9" t="s">
        <v>87</v>
      </c>
      <c r="L20" s="25" t="s">
        <v>87</v>
      </c>
      <c r="M20" s="10"/>
      <c r="N20" s="9" t="s">
        <v>87</v>
      </c>
      <c r="O20" s="9" t="s">
        <v>87</v>
      </c>
      <c r="P20" s="9" t="s">
        <v>87</v>
      </c>
      <c r="Q20" s="9" t="s">
        <v>87</v>
      </c>
      <c r="R20" s="9" t="s">
        <v>87</v>
      </c>
      <c r="S20" s="9" t="s">
        <v>87</v>
      </c>
      <c r="T20" s="9"/>
      <c r="U20" s="9"/>
      <c r="V20" s="9"/>
      <c r="W20" s="9"/>
      <c r="X20" s="9"/>
      <c r="Y20" s="9"/>
      <c r="Z20" s="9"/>
      <c r="AA20" s="24"/>
      <c r="AB20" s="9"/>
      <c r="AC20" s="9"/>
      <c r="AD20" s="9"/>
      <c r="AF20" s="25"/>
      <c r="AG20" s="2"/>
      <c r="AH20" s="9" t="s">
        <v>87</v>
      </c>
      <c r="AI20" s="9" t="s">
        <v>87</v>
      </c>
      <c r="AJ20" s="9" t="s">
        <v>87</v>
      </c>
      <c r="AK20" s="9" t="s">
        <v>87</v>
      </c>
      <c r="AL20" s="9" t="s">
        <v>87</v>
      </c>
      <c r="AM20" s="9" t="s">
        <v>87</v>
      </c>
      <c r="AN20" s="9"/>
      <c r="AO20" s="33"/>
      <c r="AP20" s="33"/>
      <c r="AQ20" s="33"/>
      <c r="AS20" s="2"/>
      <c r="AU20" s="27"/>
      <c r="AV20" s="28"/>
      <c r="AW20" s="9"/>
      <c r="AX20" s="28"/>
      <c r="AY20" s="28"/>
      <c r="AZ20" s="29"/>
      <c r="BA20" s="9" t="s">
        <v>87</v>
      </c>
      <c r="BB20" s="9" t="s">
        <v>87</v>
      </c>
      <c r="BC20" s="9" t="s">
        <v>87</v>
      </c>
      <c r="BD20" s="9" t="s">
        <v>87</v>
      </c>
      <c r="BE20" s="9" t="s">
        <v>87</v>
      </c>
      <c r="BF20" s="9" t="s">
        <v>87</v>
      </c>
      <c r="BG20" s="9" t="s">
        <v>87</v>
      </c>
      <c r="BH20" s="9" t="s">
        <v>87</v>
      </c>
      <c r="BI20" s="9" t="s">
        <v>87</v>
      </c>
      <c r="BJ20" s="9"/>
      <c r="BK20" s="9"/>
      <c r="BL20" s="32"/>
      <c r="BM20" s="31"/>
    </row>
    <row r="21" spans="1:65" customFormat="1" x14ac:dyDescent="0.25">
      <c r="A21" s="9" t="s">
        <v>87</v>
      </c>
      <c r="B21" s="9" t="s">
        <v>87</v>
      </c>
      <c r="C21" t="s">
        <v>36</v>
      </c>
      <c r="D21" s="9" t="s">
        <v>87</v>
      </c>
      <c r="E21" s="9">
        <v>3</v>
      </c>
      <c r="F21" s="9">
        <v>3</v>
      </c>
      <c r="G21" t="s">
        <v>56</v>
      </c>
      <c r="H21">
        <v>28.497612643986901</v>
      </c>
      <c r="I21">
        <v>-96.491453927010198</v>
      </c>
      <c r="J21" s="9" t="s">
        <v>87</v>
      </c>
      <c r="K21" s="9" t="s">
        <v>87</v>
      </c>
      <c r="L21" s="25" t="s">
        <v>87</v>
      </c>
      <c r="M21" s="10"/>
      <c r="N21" s="9" t="s">
        <v>87</v>
      </c>
      <c r="O21" s="9" t="s">
        <v>87</v>
      </c>
      <c r="P21" s="9" t="s">
        <v>87</v>
      </c>
      <c r="Q21" s="9" t="s">
        <v>87</v>
      </c>
      <c r="R21" s="9" t="s">
        <v>87</v>
      </c>
      <c r="S21" s="9" t="s">
        <v>87</v>
      </c>
      <c r="T21" s="9"/>
      <c r="U21" s="9"/>
      <c r="V21" s="9"/>
      <c r="W21" s="9"/>
      <c r="X21" s="9"/>
      <c r="Y21" s="9"/>
      <c r="Z21" s="9"/>
      <c r="AA21" s="24"/>
      <c r="AB21" s="9"/>
      <c r="AC21" s="9"/>
      <c r="AD21" s="9"/>
      <c r="AF21" s="25"/>
      <c r="AG21" s="2"/>
      <c r="AH21" s="9" t="s">
        <v>87</v>
      </c>
      <c r="AI21" s="9" t="s">
        <v>87</v>
      </c>
      <c r="AJ21" s="9" t="s">
        <v>87</v>
      </c>
      <c r="AK21" s="9" t="s">
        <v>87</v>
      </c>
      <c r="AL21" s="9" t="s">
        <v>87</v>
      </c>
      <c r="AM21" s="9" t="s">
        <v>87</v>
      </c>
      <c r="AN21" s="9"/>
      <c r="AO21" s="33"/>
      <c r="AP21" s="33"/>
      <c r="AQ21" s="33"/>
      <c r="AS21" s="2"/>
      <c r="AU21" s="27"/>
      <c r="AV21" s="28"/>
      <c r="AW21" s="9"/>
      <c r="AX21" s="28"/>
      <c r="AY21" s="28"/>
      <c r="AZ21" s="29"/>
      <c r="BA21" s="9" t="s">
        <v>87</v>
      </c>
      <c r="BB21" s="9" t="s">
        <v>87</v>
      </c>
      <c r="BC21" s="9" t="s">
        <v>87</v>
      </c>
      <c r="BD21" s="9" t="s">
        <v>87</v>
      </c>
      <c r="BE21" s="9" t="s">
        <v>87</v>
      </c>
      <c r="BF21" s="9" t="s">
        <v>87</v>
      </c>
      <c r="BG21" s="9" t="s">
        <v>87</v>
      </c>
      <c r="BH21" s="9" t="s">
        <v>87</v>
      </c>
      <c r="BI21" s="9" t="s">
        <v>87</v>
      </c>
      <c r="BJ21" s="9"/>
      <c r="BK21" s="9"/>
      <c r="BL21" s="32"/>
      <c r="BM21" s="31"/>
    </row>
    <row r="22" spans="1:65" customFormat="1" x14ac:dyDescent="0.25">
      <c r="A22" s="9" t="s">
        <v>87</v>
      </c>
      <c r="B22" s="9" t="s">
        <v>87</v>
      </c>
      <c r="C22" t="s">
        <v>36</v>
      </c>
      <c r="D22" s="9" t="s">
        <v>87</v>
      </c>
      <c r="E22" s="9">
        <v>3</v>
      </c>
      <c r="F22" s="9">
        <v>4</v>
      </c>
      <c r="G22" t="s">
        <v>57</v>
      </c>
      <c r="H22">
        <v>28.4973215404897</v>
      </c>
      <c r="I22">
        <v>-96.4874400850385</v>
      </c>
      <c r="J22" s="9" t="s">
        <v>87</v>
      </c>
      <c r="K22" s="9" t="s">
        <v>87</v>
      </c>
      <c r="L22" s="25" t="s">
        <v>87</v>
      </c>
      <c r="M22" s="10"/>
      <c r="N22" s="9" t="s">
        <v>87</v>
      </c>
      <c r="O22" s="9" t="s">
        <v>87</v>
      </c>
      <c r="P22" s="9" t="s">
        <v>87</v>
      </c>
      <c r="Q22" s="9" t="s">
        <v>87</v>
      </c>
      <c r="R22" s="9" t="s">
        <v>87</v>
      </c>
      <c r="S22" s="9" t="s">
        <v>87</v>
      </c>
      <c r="T22" s="9"/>
      <c r="U22" s="9"/>
      <c r="V22" s="9"/>
      <c r="W22" s="9"/>
      <c r="X22" s="9"/>
      <c r="Y22" s="9"/>
      <c r="Z22" s="9"/>
      <c r="AA22" s="24"/>
      <c r="AB22" s="9"/>
      <c r="AC22" s="9"/>
      <c r="AD22" s="9"/>
      <c r="AF22" s="25"/>
      <c r="AG22" s="2"/>
      <c r="AH22" s="9" t="s">
        <v>87</v>
      </c>
      <c r="AI22" s="9" t="s">
        <v>87</v>
      </c>
      <c r="AJ22" s="9" t="s">
        <v>87</v>
      </c>
      <c r="AK22" s="9" t="s">
        <v>87</v>
      </c>
      <c r="AL22" s="9" t="s">
        <v>87</v>
      </c>
      <c r="AM22" s="9" t="s">
        <v>87</v>
      </c>
      <c r="AN22" s="9"/>
      <c r="AO22" s="33"/>
      <c r="AP22" s="33"/>
      <c r="AQ22" s="33"/>
      <c r="AS22" s="2"/>
      <c r="AU22" s="27"/>
      <c r="AV22" s="28"/>
      <c r="AW22" s="9"/>
      <c r="AX22" s="28"/>
      <c r="AY22" s="28"/>
      <c r="AZ22" s="29"/>
      <c r="BA22" s="9" t="s">
        <v>87</v>
      </c>
      <c r="BB22" s="9" t="s">
        <v>87</v>
      </c>
      <c r="BC22" s="9" t="s">
        <v>87</v>
      </c>
      <c r="BD22" s="9" t="s">
        <v>87</v>
      </c>
      <c r="BE22" s="9" t="s">
        <v>87</v>
      </c>
      <c r="BF22" s="9" t="s">
        <v>87</v>
      </c>
      <c r="BG22" s="9" t="s">
        <v>87</v>
      </c>
      <c r="BH22" s="9" t="s">
        <v>87</v>
      </c>
      <c r="BI22" s="9" t="s">
        <v>87</v>
      </c>
      <c r="BJ22" s="9"/>
      <c r="BK22" s="9"/>
      <c r="BL22" s="32"/>
      <c r="BM22" s="31"/>
    </row>
    <row r="23" spans="1:65" customFormat="1" x14ac:dyDescent="0.25">
      <c r="A23" s="9" t="s">
        <v>87</v>
      </c>
      <c r="B23" s="9" t="s">
        <v>87</v>
      </c>
      <c r="C23" t="s">
        <v>36</v>
      </c>
      <c r="D23" s="9" t="s">
        <v>87</v>
      </c>
      <c r="E23" s="9">
        <v>3</v>
      </c>
      <c r="F23" s="9">
        <v>5</v>
      </c>
      <c r="G23" t="s">
        <v>58</v>
      </c>
      <c r="H23">
        <v>28.4977138135582</v>
      </c>
      <c r="I23">
        <v>-96.483474690467105</v>
      </c>
      <c r="J23" s="9" t="s">
        <v>87</v>
      </c>
      <c r="K23" s="9" t="s">
        <v>87</v>
      </c>
      <c r="L23" s="25" t="s">
        <v>87</v>
      </c>
      <c r="M23" s="10"/>
      <c r="N23" s="9" t="s">
        <v>87</v>
      </c>
      <c r="O23" s="9" t="s">
        <v>87</v>
      </c>
      <c r="P23" s="9" t="s">
        <v>87</v>
      </c>
      <c r="Q23" s="9" t="s">
        <v>87</v>
      </c>
      <c r="R23" s="9" t="s">
        <v>87</v>
      </c>
      <c r="S23" s="9" t="s">
        <v>87</v>
      </c>
      <c r="T23" s="9"/>
      <c r="U23" s="9"/>
      <c r="V23" s="9"/>
      <c r="W23" s="9"/>
      <c r="X23" s="9"/>
      <c r="Y23" s="9"/>
      <c r="Z23" s="9"/>
      <c r="AA23" s="24"/>
      <c r="AB23" s="9"/>
      <c r="AC23" s="9"/>
      <c r="AD23" s="9"/>
      <c r="AF23" s="25"/>
      <c r="AG23" s="2"/>
      <c r="AH23" s="9" t="s">
        <v>87</v>
      </c>
      <c r="AI23" s="9" t="s">
        <v>87</v>
      </c>
      <c r="AJ23" s="9" t="s">
        <v>87</v>
      </c>
      <c r="AK23" s="9" t="s">
        <v>87</v>
      </c>
      <c r="AL23" s="9" t="s">
        <v>87</v>
      </c>
      <c r="AM23" s="9" t="s">
        <v>87</v>
      </c>
      <c r="AN23" s="9"/>
      <c r="AO23" s="33"/>
      <c r="AP23" s="33"/>
      <c r="AQ23" s="33"/>
      <c r="AS23" s="2"/>
      <c r="AU23" s="27"/>
      <c r="AV23" s="28"/>
      <c r="AW23" s="9"/>
      <c r="AX23" s="28"/>
      <c r="AY23" s="28"/>
      <c r="AZ23" s="29"/>
      <c r="BA23" s="9" t="s">
        <v>87</v>
      </c>
      <c r="BB23" s="9" t="s">
        <v>87</v>
      </c>
      <c r="BC23" s="9" t="s">
        <v>87</v>
      </c>
      <c r="BD23" s="9" t="s">
        <v>87</v>
      </c>
      <c r="BE23" s="9" t="s">
        <v>87</v>
      </c>
      <c r="BF23" s="9" t="s">
        <v>87</v>
      </c>
      <c r="BG23" s="9" t="s">
        <v>87</v>
      </c>
      <c r="BH23" s="9" t="s">
        <v>87</v>
      </c>
      <c r="BI23" s="9" t="s">
        <v>87</v>
      </c>
      <c r="BJ23" s="9"/>
      <c r="BK23" s="9"/>
      <c r="BL23" s="32"/>
      <c r="BM23" s="31"/>
    </row>
    <row r="24" spans="1:65" customFormat="1" x14ac:dyDescent="0.25">
      <c r="A24" s="9" t="s">
        <v>87</v>
      </c>
      <c r="B24" s="9" t="s">
        <v>87</v>
      </c>
      <c r="C24" t="s">
        <v>36</v>
      </c>
      <c r="D24" s="9" t="s">
        <v>87</v>
      </c>
      <c r="E24" s="9">
        <v>3</v>
      </c>
      <c r="F24" s="9">
        <v>6</v>
      </c>
      <c r="G24" t="s">
        <v>59</v>
      </c>
      <c r="H24">
        <v>28.498513195663602</v>
      </c>
      <c r="I24">
        <v>-96.479560844600201</v>
      </c>
      <c r="J24" s="9" t="s">
        <v>87</v>
      </c>
      <c r="K24" s="9" t="s">
        <v>87</v>
      </c>
      <c r="L24" s="25" t="s">
        <v>87</v>
      </c>
      <c r="M24" s="10"/>
      <c r="N24" s="9" t="s">
        <v>87</v>
      </c>
      <c r="O24" s="9" t="s">
        <v>87</v>
      </c>
      <c r="P24" s="9" t="s">
        <v>87</v>
      </c>
      <c r="Q24" s="9" t="s">
        <v>87</v>
      </c>
      <c r="R24" s="9" t="s">
        <v>87</v>
      </c>
      <c r="S24" s="9" t="s">
        <v>87</v>
      </c>
      <c r="T24" s="9"/>
      <c r="U24" s="9"/>
      <c r="V24" s="9"/>
      <c r="W24" s="9"/>
      <c r="X24" s="9"/>
      <c r="Y24" s="9"/>
      <c r="Z24" s="9"/>
      <c r="AA24" s="24"/>
      <c r="AB24" s="9"/>
      <c r="AC24" s="9"/>
      <c r="AD24" s="9"/>
      <c r="AF24" s="25"/>
      <c r="AG24" s="2"/>
      <c r="AH24" s="9" t="s">
        <v>87</v>
      </c>
      <c r="AI24" s="9" t="s">
        <v>87</v>
      </c>
      <c r="AJ24" s="9" t="s">
        <v>87</v>
      </c>
      <c r="AK24" s="9" t="s">
        <v>87</v>
      </c>
      <c r="AL24" s="9" t="s">
        <v>87</v>
      </c>
      <c r="AM24" s="9" t="s">
        <v>87</v>
      </c>
      <c r="AN24" s="9"/>
      <c r="AO24" s="33"/>
      <c r="AP24" s="33"/>
      <c r="AQ24" s="33"/>
      <c r="AS24" s="2"/>
      <c r="AU24" s="27"/>
      <c r="AV24" s="28"/>
      <c r="AW24" s="9"/>
      <c r="AX24" s="28"/>
      <c r="AY24" s="28"/>
      <c r="AZ24" s="29"/>
      <c r="BA24" s="9" t="s">
        <v>87</v>
      </c>
      <c r="BB24" s="9" t="s">
        <v>87</v>
      </c>
      <c r="BC24" s="9" t="s">
        <v>87</v>
      </c>
      <c r="BD24" s="9" t="s">
        <v>87</v>
      </c>
      <c r="BE24" s="9" t="s">
        <v>87</v>
      </c>
      <c r="BF24" s="9" t="s">
        <v>87</v>
      </c>
      <c r="BG24" s="9" t="s">
        <v>87</v>
      </c>
      <c r="BH24" s="9" t="s">
        <v>87</v>
      </c>
      <c r="BI24" s="9" t="s">
        <v>87</v>
      </c>
      <c r="BJ24" s="9"/>
      <c r="BK24" s="9"/>
      <c r="BL24" s="32"/>
      <c r="BM24" s="31">
        <f t="shared" ref="BM24:BM38" si="1">CONVERT(BL24,"C","F")</f>
        <v>32</v>
      </c>
    </row>
    <row r="25" spans="1:65" s="45" customFormat="1" x14ac:dyDescent="0.25">
      <c r="A25" s="72" t="s">
        <v>87</v>
      </c>
      <c r="B25" s="72" t="s">
        <v>87</v>
      </c>
      <c r="C25" s="45" t="s">
        <v>36</v>
      </c>
      <c r="D25" s="72" t="s">
        <v>87</v>
      </c>
      <c r="E25" s="72">
        <v>3</v>
      </c>
      <c r="F25" s="72">
        <v>7</v>
      </c>
      <c r="G25" s="45" t="s">
        <v>60</v>
      </c>
      <c r="H25" s="45">
        <v>28.502364177256801</v>
      </c>
      <c r="I25" s="45">
        <v>-96.478813262656303</v>
      </c>
      <c r="J25" s="72" t="s">
        <v>87</v>
      </c>
      <c r="K25" s="72" t="s">
        <v>87</v>
      </c>
      <c r="L25" s="74" t="s">
        <v>87</v>
      </c>
      <c r="M25" s="14"/>
      <c r="N25" s="72" t="s">
        <v>87</v>
      </c>
      <c r="O25" s="72" t="s">
        <v>87</v>
      </c>
      <c r="P25" s="72" t="s">
        <v>87</v>
      </c>
      <c r="Q25" s="72" t="s">
        <v>87</v>
      </c>
      <c r="R25" s="72" t="s">
        <v>87</v>
      </c>
      <c r="S25" s="72" t="s">
        <v>87</v>
      </c>
      <c r="T25" s="72"/>
      <c r="U25" s="72"/>
      <c r="V25" s="72"/>
      <c r="W25" s="72"/>
      <c r="X25" s="72"/>
      <c r="Y25" s="72"/>
      <c r="Z25" s="72"/>
      <c r="AA25" s="73"/>
      <c r="AB25" s="72"/>
      <c r="AC25" s="72"/>
      <c r="AD25" s="72"/>
      <c r="AF25" s="74"/>
      <c r="AG25" s="14"/>
      <c r="AH25" s="72" t="s">
        <v>87</v>
      </c>
      <c r="AI25" s="72" t="s">
        <v>87</v>
      </c>
      <c r="AJ25" s="72" t="s">
        <v>87</v>
      </c>
      <c r="AK25" s="72" t="s">
        <v>87</v>
      </c>
      <c r="AL25" s="72" t="s">
        <v>87</v>
      </c>
      <c r="AM25" s="72" t="s">
        <v>87</v>
      </c>
      <c r="AN25" s="72"/>
      <c r="AS25" s="14"/>
      <c r="AU25" s="75"/>
      <c r="AV25" s="76"/>
      <c r="AW25" s="72"/>
      <c r="AX25" s="76"/>
      <c r="AY25" s="76"/>
      <c r="AZ25" s="77"/>
      <c r="BA25" s="72" t="s">
        <v>87</v>
      </c>
      <c r="BB25" s="72" t="s">
        <v>87</v>
      </c>
      <c r="BC25" s="72" t="s">
        <v>87</v>
      </c>
      <c r="BD25" s="72" t="s">
        <v>87</v>
      </c>
      <c r="BE25" s="72" t="s">
        <v>87</v>
      </c>
      <c r="BF25" s="72" t="s">
        <v>87</v>
      </c>
      <c r="BG25" s="72" t="s">
        <v>87</v>
      </c>
      <c r="BH25" s="72" t="s">
        <v>87</v>
      </c>
      <c r="BI25" s="72" t="s">
        <v>87</v>
      </c>
      <c r="BJ25" s="72"/>
      <c r="BK25" s="72"/>
      <c r="BL25" s="78"/>
      <c r="BM25" s="79">
        <f t="shared" si="1"/>
        <v>32</v>
      </c>
    </row>
    <row r="26" spans="1:65" customFormat="1" x14ac:dyDescent="0.25">
      <c r="A26" s="21">
        <v>42450</v>
      </c>
      <c r="B26" s="22" t="str">
        <f t="shared" ref="B26:B45" si="2">RIGHT(YEAR(A26),2)&amp;TEXT(A26-DATE(YEAR(A26),1,0),"000")</f>
        <v>16081</v>
      </c>
      <c r="C26" t="s">
        <v>36</v>
      </c>
      <c r="D26" t="s">
        <v>89</v>
      </c>
      <c r="E26" s="9">
        <v>5</v>
      </c>
      <c r="F26" s="9">
        <v>1</v>
      </c>
      <c r="G26" t="s">
        <v>61</v>
      </c>
      <c r="H26">
        <v>28.460289957001802</v>
      </c>
      <c r="I26">
        <v>-96.5074231289327</v>
      </c>
      <c r="J26" s="26" t="s">
        <v>83</v>
      </c>
      <c r="K26" s="2">
        <v>737</v>
      </c>
      <c r="L26" s="3" t="s">
        <v>35</v>
      </c>
      <c r="M26" s="10"/>
      <c r="N26" s="9">
        <v>0</v>
      </c>
      <c r="O26" s="9">
        <v>0</v>
      </c>
      <c r="P26" s="9">
        <v>0</v>
      </c>
      <c r="Q26" s="9">
        <v>0</v>
      </c>
      <c r="R26" s="9">
        <v>0</v>
      </c>
      <c r="S26" s="9">
        <v>0</v>
      </c>
      <c r="T26" s="9"/>
      <c r="U26" s="9"/>
      <c r="V26" s="9"/>
      <c r="W26" s="9"/>
      <c r="X26" s="9"/>
      <c r="Y26" s="9"/>
      <c r="Z26" s="9"/>
      <c r="AA26" s="24"/>
      <c r="AB26" s="9"/>
      <c r="AC26" s="9"/>
      <c r="AD26" s="9"/>
      <c r="AF26" s="25"/>
      <c r="AG26" s="2"/>
      <c r="AH26" s="9">
        <v>0</v>
      </c>
      <c r="AI26" s="9">
        <v>0</v>
      </c>
      <c r="AJ26" s="9">
        <v>0</v>
      </c>
      <c r="AK26" s="9">
        <v>0</v>
      </c>
      <c r="AL26" s="9">
        <v>0</v>
      </c>
      <c r="AM26" s="9">
        <v>0</v>
      </c>
      <c r="AN26" s="9"/>
      <c r="AO26" s="33"/>
      <c r="AP26" s="33"/>
      <c r="AQ26" s="33"/>
      <c r="AS26" s="2"/>
      <c r="AU26" s="27"/>
      <c r="AV26" s="28"/>
      <c r="AW26" s="9"/>
      <c r="AX26" s="28"/>
      <c r="AY26" s="28"/>
      <c r="AZ26" s="29"/>
      <c r="BA26" s="2">
        <v>44.7</v>
      </c>
      <c r="BB26" s="9">
        <v>58</v>
      </c>
      <c r="BC26" s="9">
        <v>1030.5</v>
      </c>
      <c r="BD26" s="9">
        <v>1030.9000000000001</v>
      </c>
      <c r="BE26" s="9" t="s">
        <v>84</v>
      </c>
      <c r="BF26" s="9">
        <v>1</v>
      </c>
      <c r="BG26" s="9">
        <v>1.6</v>
      </c>
      <c r="BH26" s="9">
        <v>0</v>
      </c>
      <c r="BI26" s="9" t="s">
        <v>85</v>
      </c>
      <c r="BJ26" s="9"/>
      <c r="BK26" s="9"/>
      <c r="BL26" s="32"/>
      <c r="BM26" s="31">
        <f t="shared" si="1"/>
        <v>32</v>
      </c>
    </row>
    <row r="27" spans="1:65" customFormat="1" x14ac:dyDescent="0.25">
      <c r="A27" s="21">
        <v>42450</v>
      </c>
      <c r="B27" s="22" t="str">
        <f t="shared" si="2"/>
        <v>16081</v>
      </c>
      <c r="C27" t="s">
        <v>36</v>
      </c>
      <c r="D27" t="s">
        <v>89</v>
      </c>
      <c r="E27" s="9">
        <v>5</v>
      </c>
      <c r="F27" s="9">
        <v>3</v>
      </c>
      <c r="G27" t="s">
        <v>62</v>
      </c>
      <c r="H27">
        <v>28.455992219969598</v>
      </c>
      <c r="I27">
        <v>-96.510838167741795</v>
      </c>
      <c r="J27" s="26" t="s">
        <v>83</v>
      </c>
      <c r="K27" s="2">
        <v>748</v>
      </c>
      <c r="L27" s="3" t="s">
        <v>35</v>
      </c>
      <c r="M27" s="10"/>
      <c r="N27" s="9">
        <v>0</v>
      </c>
      <c r="O27" s="9">
        <v>0</v>
      </c>
      <c r="P27" s="9">
        <v>0</v>
      </c>
      <c r="Q27" s="9">
        <v>0</v>
      </c>
      <c r="R27" s="9">
        <v>0</v>
      </c>
      <c r="S27" s="9">
        <v>0</v>
      </c>
      <c r="T27" s="9"/>
      <c r="U27" s="9"/>
      <c r="V27" s="9"/>
      <c r="W27" s="9"/>
      <c r="X27" s="9"/>
      <c r="Y27" s="9"/>
      <c r="Z27" s="9"/>
      <c r="AA27" s="24"/>
      <c r="AB27" s="9"/>
      <c r="AC27" s="9"/>
      <c r="AD27" s="9"/>
      <c r="AF27" s="25"/>
      <c r="AG27" s="2"/>
      <c r="AH27" s="9">
        <v>0</v>
      </c>
      <c r="AI27" s="9">
        <v>0</v>
      </c>
      <c r="AJ27" s="9">
        <v>0</v>
      </c>
      <c r="AK27" s="9">
        <v>0</v>
      </c>
      <c r="AL27" s="9">
        <v>0</v>
      </c>
      <c r="AM27" s="9">
        <v>0</v>
      </c>
      <c r="AN27" s="9"/>
      <c r="AO27" s="33"/>
      <c r="AP27" s="33"/>
      <c r="AQ27" s="33"/>
      <c r="AS27" s="2"/>
      <c r="AU27" s="27"/>
      <c r="AV27" s="28"/>
      <c r="AW27" s="9"/>
      <c r="AX27" s="28"/>
      <c r="AY27" s="28"/>
      <c r="AZ27" s="29"/>
      <c r="BA27" s="2">
        <v>44.7</v>
      </c>
      <c r="BB27" s="9">
        <v>58</v>
      </c>
      <c r="BC27" s="9">
        <v>1030.5</v>
      </c>
      <c r="BD27" s="9">
        <v>1030.9000000000001</v>
      </c>
      <c r="BE27" s="9" t="s">
        <v>84</v>
      </c>
      <c r="BF27" s="9">
        <v>1</v>
      </c>
      <c r="BG27" s="9">
        <v>2</v>
      </c>
      <c r="BH27" s="9">
        <v>0</v>
      </c>
      <c r="BI27" s="9" t="s">
        <v>85</v>
      </c>
      <c r="BJ27" s="9"/>
      <c r="BK27" s="9"/>
      <c r="BL27" s="32"/>
      <c r="BM27" s="31">
        <f t="shared" si="1"/>
        <v>32</v>
      </c>
    </row>
    <row r="28" spans="1:65" customFormat="1" x14ac:dyDescent="0.25">
      <c r="A28" s="21">
        <v>42450</v>
      </c>
      <c r="B28" s="22" t="str">
        <f t="shared" si="2"/>
        <v>16081</v>
      </c>
      <c r="C28" t="s">
        <v>36</v>
      </c>
      <c r="D28" t="s">
        <v>89</v>
      </c>
      <c r="E28" s="9">
        <v>5</v>
      </c>
      <c r="F28" s="9">
        <v>4</v>
      </c>
      <c r="G28" t="s">
        <v>63</v>
      </c>
      <c r="H28">
        <v>28.457747390493701</v>
      </c>
      <c r="I28">
        <v>-96.514425706118303</v>
      </c>
      <c r="J28" s="26" t="s">
        <v>83</v>
      </c>
      <c r="K28" s="2">
        <v>800</v>
      </c>
      <c r="L28" s="3" t="s">
        <v>35</v>
      </c>
      <c r="M28" s="10"/>
      <c r="N28" s="9">
        <v>0</v>
      </c>
      <c r="O28" s="9">
        <v>0</v>
      </c>
      <c r="P28" s="9">
        <v>0</v>
      </c>
      <c r="Q28" s="9">
        <v>0</v>
      </c>
      <c r="R28" s="9">
        <v>0</v>
      </c>
      <c r="S28" s="9">
        <v>0</v>
      </c>
      <c r="T28" s="9"/>
      <c r="U28" s="9"/>
      <c r="V28" s="9"/>
      <c r="W28" s="9"/>
      <c r="X28" s="9"/>
      <c r="Y28" s="9"/>
      <c r="Z28" s="9"/>
      <c r="AA28" s="24"/>
      <c r="AB28" s="9"/>
      <c r="AC28" s="9"/>
      <c r="AD28" s="9"/>
      <c r="AF28" s="25"/>
      <c r="AG28" s="2"/>
      <c r="AH28" s="9">
        <v>0</v>
      </c>
      <c r="AI28" s="9">
        <v>0</v>
      </c>
      <c r="AJ28" s="9">
        <v>0</v>
      </c>
      <c r="AK28" s="9">
        <v>0</v>
      </c>
      <c r="AL28" s="9">
        <v>0</v>
      </c>
      <c r="AM28" s="9">
        <v>0</v>
      </c>
      <c r="AN28" s="9"/>
      <c r="AO28" s="33"/>
      <c r="AP28" s="33"/>
      <c r="AQ28" s="33"/>
      <c r="AS28" s="2"/>
      <c r="AU28" s="27"/>
      <c r="AV28" s="28"/>
      <c r="AW28" s="9"/>
      <c r="AX28" s="28"/>
      <c r="AY28" s="28"/>
      <c r="AZ28" s="29"/>
      <c r="BA28" s="2">
        <v>44.7</v>
      </c>
      <c r="BB28" s="9">
        <v>58</v>
      </c>
      <c r="BC28" s="9">
        <v>1030.5</v>
      </c>
      <c r="BD28" s="9">
        <v>1030.9000000000001</v>
      </c>
      <c r="BE28" s="9" t="s">
        <v>84</v>
      </c>
      <c r="BF28" s="9">
        <v>1</v>
      </c>
      <c r="BG28" s="9">
        <v>2.2000000000000002</v>
      </c>
      <c r="BH28" s="9">
        <v>0</v>
      </c>
      <c r="BI28" s="9" t="s">
        <v>85</v>
      </c>
      <c r="BJ28" s="9"/>
      <c r="BK28" s="9"/>
      <c r="BL28" s="32"/>
      <c r="BM28" s="31">
        <f t="shared" si="1"/>
        <v>32</v>
      </c>
    </row>
    <row r="29" spans="1:65" customFormat="1" x14ac:dyDescent="0.25">
      <c r="A29" s="21">
        <v>42450</v>
      </c>
      <c r="B29" s="22" t="str">
        <f t="shared" si="2"/>
        <v>16081</v>
      </c>
      <c r="C29" t="s">
        <v>36</v>
      </c>
      <c r="D29" t="s">
        <v>89</v>
      </c>
      <c r="E29" s="9">
        <v>5</v>
      </c>
      <c r="F29" s="9">
        <v>5</v>
      </c>
      <c r="G29" t="s">
        <v>64</v>
      </c>
      <c r="H29">
        <v>28.4583119954913</v>
      </c>
      <c r="I29">
        <v>-96.518492437899098</v>
      </c>
      <c r="J29" s="26" t="s">
        <v>83</v>
      </c>
      <c r="K29" s="2">
        <v>808</v>
      </c>
      <c r="L29" s="3" t="s">
        <v>35</v>
      </c>
      <c r="M29" s="10"/>
      <c r="N29" s="9">
        <v>0</v>
      </c>
      <c r="O29" s="9">
        <v>0</v>
      </c>
      <c r="P29" s="9">
        <v>0</v>
      </c>
      <c r="Q29" s="9">
        <v>0</v>
      </c>
      <c r="R29" s="9">
        <v>0</v>
      </c>
      <c r="S29" s="9">
        <v>0</v>
      </c>
      <c r="T29" s="9"/>
      <c r="U29" s="9"/>
      <c r="V29" s="9"/>
      <c r="W29" s="9"/>
      <c r="X29" s="9"/>
      <c r="Y29" s="9"/>
      <c r="Z29" s="9"/>
      <c r="AA29" s="24"/>
      <c r="AB29" s="9"/>
      <c r="AC29" s="9"/>
      <c r="AD29" s="9"/>
      <c r="AF29" s="25"/>
      <c r="AG29" s="2"/>
      <c r="AH29" s="9">
        <v>0</v>
      </c>
      <c r="AI29" s="9">
        <v>0</v>
      </c>
      <c r="AJ29" s="9">
        <v>0</v>
      </c>
      <c r="AK29" s="9">
        <v>0</v>
      </c>
      <c r="AL29" s="9">
        <v>0</v>
      </c>
      <c r="AM29" s="9">
        <v>0</v>
      </c>
      <c r="AN29" s="9"/>
      <c r="AO29" s="33"/>
      <c r="AP29" s="33"/>
      <c r="AQ29" s="33"/>
      <c r="AS29" s="2"/>
      <c r="AU29" s="27"/>
      <c r="AV29" s="28"/>
      <c r="AW29" s="9"/>
      <c r="AX29" s="28"/>
      <c r="AY29" s="28"/>
      <c r="AZ29" s="29"/>
      <c r="BA29" s="2">
        <v>44.7</v>
      </c>
      <c r="BB29" s="9">
        <v>58</v>
      </c>
      <c r="BC29" s="9">
        <v>1030.5</v>
      </c>
      <c r="BD29" s="9">
        <v>1030.9000000000001</v>
      </c>
      <c r="BE29" s="9" t="s">
        <v>84</v>
      </c>
      <c r="BF29" s="9">
        <v>1</v>
      </c>
      <c r="BG29" s="9">
        <v>2.6</v>
      </c>
      <c r="BH29" s="9">
        <v>0</v>
      </c>
      <c r="BI29" s="9" t="s">
        <v>85</v>
      </c>
      <c r="BJ29" s="9"/>
      <c r="BK29" s="9"/>
      <c r="BL29" s="32"/>
      <c r="BM29" s="31">
        <f t="shared" si="1"/>
        <v>32</v>
      </c>
    </row>
    <row r="30" spans="1:65" customFormat="1" x14ac:dyDescent="0.25">
      <c r="A30" s="21">
        <v>42450</v>
      </c>
      <c r="B30" s="22" t="str">
        <f t="shared" si="2"/>
        <v>16081</v>
      </c>
      <c r="C30" t="s">
        <v>36</v>
      </c>
      <c r="D30" t="s">
        <v>89</v>
      </c>
      <c r="E30" s="9">
        <v>5</v>
      </c>
      <c r="F30" s="9">
        <v>6</v>
      </c>
      <c r="G30" t="s">
        <v>65</v>
      </c>
      <c r="H30">
        <v>28.4590607509016</v>
      </c>
      <c r="I30">
        <v>-96.522635696455794</v>
      </c>
      <c r="J30" s="26" t="s">
        <v>83</v>
      </c>
      <c r="K30" s="2">
        <v>816</v>
      </c>
      <c r="L30" s="3" t="s">
        <v>35</v>
      </c>
      <c r="M30" s="10"/>
      <c r="N30" s="9">
        <v>0</v>
      </c>
      <c r="O30" s="9">
        <v>0</v>
      </c>
      <c r="P30" s="9">
        <v>0</v>
      </c>
      <c r="Q30" s="9">
        <v>0</v>
      </c>
      <c r="R30" s="9">
        <v>0</v>
      </c>
      <c r="S30" s="9">
        <v>0</v>
      </c>
      <c r="T30" s="9"/>
      <c r="U30" s="9"/>
      <c r="V30" s="9"/>
      <c r="W30" s="9"/>
      <c r="X30" s="9"/>
      <c r="Y30" s="9"/>
      <c r="Z30" s="9"/>
      <c r="AA30" s="24"/>
      <c r="AB30" s="9"/>
      <c r="AC30" s="9"/>
      <c r="AD30" s="9"/>
      <c r="AF30" s="25"/>
      <c r="AG30" s="2"/>
      <c r="AH30" s="9">
        <v>0</v>
      </c>
      <c r="AI30" s="9">
        <v>0</v>
      </c>
      <c r="AJ30" s="9">
        <v>0</v>
      </c>
      <c r="AK30" s="9">
        <v>0</v>
      </c>
      <c r="AL30" s="9">
        <v>0</v>
      </c>
      <c r="AM30" s="9">
        <v>0</v>
      </c>
      <c r="AN30" s="9"/>
      <c r="AO30" s="33"/>
      <c r="AP30" s="33"/>
      <c r="AQ30" s="33"/>
      <c r="AS30" s="2"/>
      <c r="AU30" s="27"/>
      <c r="AV30" s="28"/>
      <c r="AW30" s="9"/>
      <c r="AX30" s="28"/>
      <c r="AY30" s="28"/>
      <c r="AZ30" s="29"/>
      <c r="BA30" s="2">
        <v>44.7</v>
      </c>
      <c r="BB30" s="9">
        <v>58</v>
      </c>
      <c r="BC30" s="9">
        <v>1030.5</v>
      </c>
      <c r="BD30" s="9">
        <v>1030.9000000000001</v>
      </c>
      <c r="BE30" s="9" t="s">
        <v>84</v>
      </c>
      <c r="BF30" s="9">
        <v>1</v>
      </c>
      <c r="BG30" s="9">
        <v>1.9</v>
      </c>
      <c r="BH30" s="9">
        <v>0</v>
      </c>
      <c r="BI30" s="9" t="s">
        <v>85</v>
      </c>
      <c r="BJ30" s="9"/>
      <c r="BK30" s="9"/>
      <c r="BL30" s="32"/>
      <c r="BM30" s="31">
        <f t="shared" si="1"/>
        <v>32</v>
      </c>
    </row>
    <row r="31" spans="1:65" s="45" customFormat="1" x14ac:dyDescent="0.25">
      <c r="A31" s="70">
        <v>42450</v>
      </c>
      <c r="B31" s="71" t="str">
        <f t="shared" si="2"/>
        <v>16081</v>
      </c>
      <c r="C31" s="45" t="s">
        <v>36</v>
      </c>
      <c r="D31" s="45" t="s">
        <v>89</v>
      </c>
      <c r="E31" s="72">
        <v>5</v>
      </c>
      <c r="F31" s="72">
        <v>7</v>
      </c>
      <c r="G31" s="45" t="s">
        <v>66</v>
      </c>
      <c r="H31" s="45">
        <v>28.462526500225</v>
      </c>
      <c r="I31" s="45">
        <v>-96.523875128477798</v>
      </c>
      <c r="J31" s="72" t="s">
        <v>83</v>
      </c>
      <c r="K31" s="14">
        <v>828</v>
      </c>
      <c r="L31" s="46" t="s">
        <v>35</v>
      </c>
      <c r="M31" s="14"/>
      <c r="N31" s="72">
        <v>0</v>
      </c>
      <c r="O31" s="72">
        <v>0</v>
      </c>
      <c r="P31" s="72">
        <v>0</v>
      </c>
      <c r="Q31" s="72">
        <v>0</v>
      </c>
      <c r="R31" s="72">
        <v>0</v>
      </c>
      <c r="S31" s="72">
        <v>0</v>
      </c>
      <c r="T31" s="72"/>
      <c r="U31" s="72"/>
      <c r="V31" s="72"/>
      <c r="W31" s="72"/>
      <c r="X31" s="72"/>
      <c r="Y31" s="72"/>
      <c r="Z31" s="72"/>
      <c r="AA31" s="73"/>
      <c r="AB31" s="72"/>
      <c r="AC31" s="72"/>
      <c r="AD31" s="72"/>
      <c r="AF31" s="74"/>
      <c r="AG31" s="14"/>
      <c r="AH31" s="72">
        <v>0</v>
      </c>
      <c r="AI31" s="72">
        <v>0</v>
      </c>
      <c r="AJ31" s="72">
        <v>0</v>
      </c>
      <c r="AK31" s="72">
        <v>0</v>
      </c>
      <c r="AL31" s="72">
        <v>0</v>
      </c>
      <c r="AM31" s="72">
        <v>0</v>
      </c>
      <c r="AN31" s="72"/>
      <c r="AS31" s="14"/>
      <c r="AU31" s="75"/>
      <c r="AV31" s="76"/>
      <c r="AW31" s="72"/>
      <c r="AX31" s="76"/>
      <c r="AY31" s="76"/>
      <c r="AZ31" s="77"/>
      <c r="BA31" s="14">
        <v>44.7</v>
      </c>
      <c r="BB31" s="72">
        <v>58</v>
      </c>
      <c r="BC31" s="72">
        <v>1030.5</v>
      </c>
      <c r="BD31" s="72">
        <v>1030.9000000000001</v>
      </c>
      <c r="BE31" s="72" t="s">
        <v>84</v>
      </c>
      <c r="BF31" s="72">
        <v>1</v>
      </c>
      <c r="BG31" s="72">
        <v>2.6</v>
      </c>
      <c r="BH31" s="72">
        <v>0</v>
      </c>
      <c r="BI31" s="72" t="s">
        <v>85</v>
      </c>
      <c r="BJ31" s="72"/>
      <c r="BK31" s="72"/>
      <c r="BL31" s="78"/>
      <c r="BM31" s="79">
        <f t="shared" si="1"/>
        <v>32</v>
      </c>
    </row>
    <row r="32" spans="1:65" customFormat="1" x14ac:dyDescent="0.25">
      <c r="A32" s="21">
        <v>42450</v>
      </c>
      <c r="B32" s="22" t="str">
        <f t="shared" si="2"/>
        <v>16081</v>
      </c>
      <c r="C32" t="s">
        <v>36</v>
      </c>
      <c r="D32" t="s">
        <v>93</v>
      </c>
      <c r="E32" s="9">
        <v>10</v>
      </c>
      <c r="F32" s="9">
        <v>1</v>
      </c>
      <c r="G32" t="s">
        <v>67</v>
      </c>
      <c r="H32">
        <v>28.464982900768501</v>
      </c>
      <c r="I32">
        <v>-96.422558454796601</v>
      </c>
      <c r="J32" s="26" t="s">
        <v>83</v>
      </c>
      <c r="K32" s="2">
        <v>730</v>
      </c>
      <c r="L32" s="3" t="s">
        <v>35</v>
      </c>
      <c r="M32" s="10"/>
      <c r="N32" s="9">
        <v>0</v>
      </c>
      <c r="O32" s="9">
        <v>0</v>
      </c>
      <c r="P32" s="9">
        <v>0</v>
      </c>
      <c r="Q32" s="9">
        <v>0</v>
      </c>
      <c r="R32" s="9">
        <v>0</v>
      </c>
      <c r="S32" s="9">
        <v>0</v>
      </c>
      <c r="T32" s="9"/>
      <c r="U32" s="9"/>
      <c r="V32" s="9"/>
      <c r="W32" s="9"/>
      <c r="X32" s="9"/>
      <c r="Y32" s="9"/>
      <c r="Z32" s="9"/>
      <c r="AA32" s="24"/>
      <c r="AB32" s="9"/>
      <c r="AC32" s="9"/>
      <c r="AD32" s="9"/>
      <c r="AF32" s="25"/>
      <c r="AG32" s="2"/>
      <c r="AH32" s="9">
        <v>0</v>
      </c>
      <c r="AI32" s="9">
        <v>0</v>
      </c>
      <c r="AJ32" s="9">
        <v>0</v>
      </c>
      <c r="AK32" s="9">
        <v>0</v>
      </c>
      <c r="AL32" s="9">
        <v>0</v>
      </c>
      <c r="AM32" s="9">
        <v>0</v>
      </c>
      <c r="AN32" s="9"/>
      <c r="AO32" s="33"/>
      <c r="AP32" s="33"/>
      <c r="AQ32" s="33"/>
      <c r="AS32" s="2"/>
      <c r="AU32" s="27"/>
      <c r="AV32" s="28"/>
      <c r="AW32" s="9"/>
      <c r="AX32" s="28"/>
      <c r="AY32" s="28"/>
      <c r="AZ32" s="29"/>
      <c r="BA32" s="2">
        <v>53.7</v>
      </c>
      <c r="BB32" s="9">
        <v>65</v>
      </c>
      <c r="BC32" s="9">
        <v>1030.4000000000001</v>
      </c>
      <c r="BD32" s="9">
        <v>1030.0999999999999</v>
      </c>
      <c r="BE32" s="9" t="s">
        <v>84</v>
      </c>
      <c r="BF32" s="9">
        <v>0</v>
      </c>
      <c r="BG32" s="9">
        <v>9.3000000000000007</v>
      </c>
      <c r="BH32" s="9">
        <v>0</v>
      </c>
      <c r="BI32" s="9" t="s">
        <v>85</v>
      </c>
      <c r="BJ32" s="9"/>
      <c r="BK32" s="9"/>
      <c r="BL32" s="32"/>
      <c r="BM32" s="31">
        <f t="shared" si="1"/>
        <v>32</v>
      </c>
    </row>
    <row r="33" spans="1:65" customFormat="1" x14ac:dyDescent="0.25">
      <c r="A33" s="21">
        <v>42450</v>
      </c>
      <c r="B33" s="22" t="str">
        <f t="shared" si="2"/>
        <v>16081</v>
      </c>
      <c r="C33" t="s">
        <v>36</v>
      </c>
      <c r="D33" t="s">
        <v>93</v>
      </c>
      <c r="E33" s="9">
        <v>10</v>
      </c>
      <c r="F33" s="9">
        <v>2</v>
      </c>
      <c r="G33" t="s">
        <v>68</v>
      </c>
      <c r="H33">
        <v>28.4620459657162</v>
      </c>
      <c r="I33">
        <v>-96.423025829717503</v>
      </c>
      <c r="J33" s="26" t="s">
        <v>83</v>
      </c>
      <c r="K33" s="2">
        <v>740</v>
      </c>
      <c r="L33" s="3" t="s">
        <v>35</v>
      </c>
      <c r="M33" s="10"/>
      <c r="N33" s="9">
        <v>0</v>
      </c>
      <c r="O33" s="9">
        <v>0</v>
      </c>
      <c r="P33" s="9">
        <v>0</v>
      </c>
      <c r="Q33" s="9">
        <v>0</v>
      </c>
      <c r="R33" s="9">
        <v>0</v>
      </c>
      <c r="S33" s="9">
        <v>0</v>
      </c>
      <c r="T33" s="9"/>
      <c r="U33" s="9"/>
      <c r="V33" s="9"/>
      <c r="W33" s="9"/>
      <c r="X33" s="9"/>
      <c r="Y33" s="9"/>
      <c r="Z33" s="9"/>
      <c r="AA33" s="24"/>
      <c r="AB33" s="9"/>
      <c r="AC33" s="9"/>
      <c r="AD33" s="9"/>
      <c r="AF33" s="25"/>
      <c r="AG33" s="2"/>
      <c r="AH33" s="9">
        <v>0</v>
      </c>
      <c r="AI33" s="9">
        <v>0</v>
      </c>
      <c r="AJ33" s="9">
        <v>0</v>
      </c>
      <c r="AK33" s="9">
        <v>0</v>
      </c>
      <c r="AL33" s="9">
        <v>0</v>
      </c>
      <c r="AM33" s="9">
        <v>0</v>
      </c>
      <c r="AN33" s="9"/>
      <c r="AO33" s="33"/>
      <c r="AP33" s="33"/>
      <c r="AQ33" s="33"/>
      <c r="AS33" s="2"/>
      <c r="AU33" s="27"/>
      <c r="AV33" s="28"/>
      <c r="AW33" s="9"/>
      <c r="AX33" s="28"/>
      <c r="AY33" s="28"/>
      <c r="AZ33" s="29"/>
      <c r="BA33" s="108">
        <v>53.7</v>
      </c>
      <c r="BB33" s="9">
        <v>65</v>
      </c>
      <c r="BC33" s="9">
        <v>1030.4000000000001</v>
      </c>
      <c r="BD33" s="9">
        <v>1030.0999999999999</v>
      </c>
      <c r="BE33" s="9" t="s">
        <v>84</v>
      </c>
      <c r="BF33" s="9">
        <v>0</v>
      </c>
      <c r="BG33" s="9">
        <v>3.9</v>
      </c>
      <c r="BH33" s="9">
        <v>0</v>
      </c>
      <c r="BI33" s="9" t="s">
        <v>85</v>
      </c>
      <c r="BJ33" s="9"/>
      <c r="BK33" s="9"/>
      <c r="BL33" s="32"/>
      <c r="BM33" s="31">
        <f t="shared" si="1"/>
        <v>32</v>
      </c>
    </row>
    <row r="34" spans="1:65" customFormat="1" x14ac:dyDescent="0.25">
      <c r="A34" s="21">
        <v>42450</v>
      </c>
      <c r="B34" s="22" t="str">
        <f t="shared" si="2"/>
        <v>16081</v>
      </c>
      <c r="C34" t="s">
        <v>36</v>
      </c>
      <c r="D34" t="s">
        <v>93</v>
      </c>
      <c r="E34" s="9">
        <v>10</v>
      </c>
      <c r="F34" s="9">
        <v>3</v>
      </c>
      <c r="G34" t="s">
        <v>69</v>
      </c>
      <c r="H34">
        <v>28.4583183657377</v>
      </c>
      <c r="I34">
        <v>-96.424336759373503</v>
      </c>
      <c r="J34" s="26" t="s">
        <v>83</v>
      </c>
      <c r="K34" s="2">
        <v>750</v>
      </c>
      <c r="L34" s="3" t="s">
        <v>35</v>
      </c>
      <c r="M34" s="10"/>
      <c r="N34" s="9">
        <v>0</v>
      </c>
      <c r="O34" s="9">
        <v>0</v>
      </c>
      <c r="P34" s="9">
        <v>0</v>
      </c>
      <c r="Q34" s="9">
        <v>0</v>
      </c>
      <c r="R34" s="9">
        <v>0</v>
      </c>
      <c r="S34" s="9">
        <v>0</v>
      </c>
      <c r="T34" s="9"/>
      <c r="U34" s="9"/>
      <c r="V34" s="9"/>
      <c r="W34" s="9"/>
      <c r="X34" s="9"/>
      <c r="Y34" s="9"/>
      <c r="Z34" s="9"/>
      <c r="AA34" s="24"/>
      <c r="AB34" s="9"/>
      <c r="AC34" s="9"/>
      <c r="AD34" s="9"/>
      <c r="AF34" s="25"/>
      <c r="AG34" s="2"/>
      <c r="AH34" s="9">
        <v>0</v>
      </c>
      <c r="AI34" s="9">
        <v>0</v>
      </c>
      <c r="AJ34" s="9">
        <v>0</v>
      </c>
      <c r="AK34" s="9">
        <v>0</v>
      </c>
      <c r="AL34" s="9">
        <v>0</v>
      </c>
      <c r="AM34" s="9">
        <v>0</v>
      </c>
      <c r="AN34" s="9"/>
      <c r="AO34" s="33"/>
      <c r="AP34" s="33"/>
      <c r="AQ34" s="33"/>
      <c r="AS34" s="2"/>
      <c r="AU34" s="27"/>
      <c r="AV34" s="28"/>
      <c r="AW34" s="9"/>
      <c r="AX34" s="28"/>
      <c r="AY34" s="28"/>
      <c r="AZ34" s="29"/>
      <c r="BA34" s="108">
        <v>53.7</v>
      </c>
      <c r="BB34" s="9">
        <v>65</v>
      </c>
      <c r="BC34" s="9">
        <v>1030.4000000000001</v>
      </c>
      <c r="BD34" s="9">
        <v>1030.0999999999999</v>
      </c>
      <c r="BE34" s="9" t="s">
        <v>84</v>
      </c>
      <c r="BF34" s="9">
        <v>0</v>
      </c>
      <c r="BG34" s="9">
        <v>7.8</v>
      </c>
      <c r="BH34" s="9">
        <v>0</v>
      </c>
      <c r="BI34" s="9" t="s">
        <v>85</v>
      </c>
      <c r="BJ34" s="9"/>
      <c r="BK34" s="9"/>
      <c r="BL34" s="32"/>
      <c r="BM34" s="31">
        <f t="shared" si="1"/>
        <v>32</v>
      </c>
    </row>
    <row r="35" spans="1:65" customFormat="1" x14ac:dyDescent="0.25">
      <c r="A35" s="21">
        <v>42450</v>
      </c>
      <c r="B35" s="22" t="str">
        <f t="shared" si="2"/>
        <v>16081</v>
      </c>
      <c r="C35" t="s">
        <v>36</v>
      </c>
      <c r="D35" t="s">
        <v>93</v>
      </c>
      <c r="E35" s="9">
        <v>10</v>
      </c>
      <c r="F35" s="9">
        <v>4</v>
      </c>
      <c r="G35" t="s">
        <v>70</v>
      </c>
      <c r="H35">
        <v>28.456915821880099</v>
      </c>
      <c r="I35">
        <v>-96.428139796480494</v>
      </c>
      <c r="J35" s="26" t="s">
        <v>83</v>
      </c>
      <c r="K35" s="2">
        <v>800</v>
      </c>
      <c r="L35" s="3" t="s">
        <v>35</v>
      </c>
      <c r="M35" s="10"/>
      <c r="N35" s="9">
        <v>0</v>
      </c>
      <c r="O35" s="9">
        <v>0</v>
      </c>
      <c r="P35" s="9">
        <v>0</v>
      </c>
      <c r="Q35" s="9">
        <v>0</v>
      </c>
      <c r="R35" s="9">
        <v>0</v>
      </c>
      <c r="S35" s="9">
        <v>0</v>
      </c>
      <c r="T35" s="9"/>
      <c r="U35" s="9"/>
      <c r="V35" s="9"/>
      <c r="W35" s="9"/>
      <c r="X35" s="9"/>
      <c r="Y35" s="9"/>
      <c r="Z35" s="9"/>
      <c r="AA35" s="24"/>
      <c r="AB35" s="9"/>
      <c r="AC35" s="9"/>
      <c r="AD35" s="9"/>
      <c r="AF35" s="25"/>
      <c r="AG35" s="2"/>
      <c r="AH35" s="9">
        <v>0</v>
      </c>
      <c r="AI35" s="9">
        <v>0</v>
      </c>
      <c r="AJ35" s="9">
        <v>0</v>
      </c>
      <c r="AK35" s="9">
        <v>0</v>
      </c>
      <c r="AL35" s="9">
        <v>0</v>
      </c>
      <c r="AM35" s="9">
        <v>0</v>
      </c>
      <c r="AN35" s="9"/>
      <c r="AO35" s="33"/>
      <c r="AP35" s="33"/>
      <c r="AQ35" s="33"/>
      <c r="AS35" s="2"/>
      <c r="AU35" s="27"/>
      <c r="AV35" s="28"/>
      <c r="AW35" s="9"/>
      <c r="AX35" s="28"/>
      <c r="AY35" s="28"/>
      <c r="AZ35" s="29"/>
      <c r="BA35" s="108">
        <v>53.7</v>
      </c>
      <c r="BB35" s="9">
        <v>65</v>
      </c>
      <c r="BC35" s="9">
        <v>1030.4000000000001</v>
      </c>
      <c r="BD35" s="9">
        <v>1030.0999999999999</v>
      </c>
      <c r="BE35" s="9" t="s">
        <v>84</v>
      </c>
      <c r="BF35" s="9">
        <v>0</v>
      </c>
      <c r="BG35" s="9">
        <v>7.2</v>
      </c>
      <c r="BH35" s="9">
        <v>0</v>
      </c>
      <c r="BI35" s="9" t="s">
        <v>85</v>
      </c>
      <c r="BJ35" s="9"/>
      <c r="BK35" s="9"/>
      <c r="BL35" s="32"/>
      <c r="BM35" s="31">
        <f t="shared" si="1"/>
        <v>32</v>
      </c>
    </row>
    <row r="36" spans="1:65" customFormat="1" x14ac:dyDescent="0.25">
      <c r="A36" s="21">
        <v>42450</v>
      </c>
      <c r="B36" s="22" t="str">
        <f t="shared" si="2"/>
        <v>16081</v>
      </c>
      <c r="C36" t="s">
        <v>36</v>
      </c>
      <c r="D36" t="s">
        <v>93</v>
      </c>
      <c r="E36" s="9">
        <v>10</v>
      </c>
      <c r="F36" s="9">
        <v>5</v>
      </c>
      <c r="G36" t="s">
        <v>71</v>
      </c>
      <c r="H36">
        <v>28.4546347707509</v>
      </c>
      <c r="I36">
        <v>-96.431405888870302</v>
      </c>
      <c r="J36" s="26" t="s">
        <v>83</v>
      </c>
      <c r="K36" s="2">
        <v>807</v>
      </c>
      <c r="L36" s="3" t="s">
        <v>35</v>
      </c>
      <c r="M36" s="10"/>
      <c r="N36" s="9">
        <v>0</v>
      </c>
      <c r="O36" s="9">
        <v>0</v>
      </c>
      <c r="P36" s="9">
        <v>0</v>
      </c>
      <c r="Q36" s="9">
        <v>0</v>
      </c>
      <c r="R36" s="9">
        <v>0</v>
      </c>
      <c r="S36" s="9">
        <v>0</v>
      </c>
      <c r="T36" s="9"/>
      <c r="U36" s="9"/>
      <c r="V36" s="9"/>
      <c r="W36" s="9"/>
      <c r="X36" s="9"/>
      <c r="Y36" s="9"/>
      <c r="Z36" s="9"/>
      <c r="AA36" s="24"/>
      <c r="AB36" s="9"/>
      <c r="AC36" s="9"/>
      <c r="AD36" s="9"/>
      <c r="AF36" s="25"/>
      <c r="AG36" s="2"/>
      <c r="AH36" s="9">
        <v>0</v>
      </c>
      <c r="AI36" s="9">
        <v>0</v>
      </c>
      <c r="AJ36" s="9">
        <v>0</v>
      </c>
      <c r="AK36" s="9">
        <v>0</v>
      </c>
      <c r="AL36" s="9">
        <v>0</v>
      </c>
      <c r="AM36" s="9">
        <v>0</v>
      </c>
      <c r="AN36" s="9"/>
      <c r="AO36" s="33"/>
      <c r="AP36" s="33"/>
      <c r="AQ36" s="33"/>
      <c r="AS36" s="2"/>
      <c r="AU36" s="27"/>
      <c r="AV36" s="28"/>
      <c r="AW36" s="9"/>
      <c r="AX36" s="28"/>
      <c r="AY36" s="28"/>
      <c r="AZ36" s="29"/>
      <c r="BA36" s="108">
        <v>53.7</v>
      </c>
      <c r="BB36" s="9">
        <v>65</v>
      </c>
      <c r="BC36" s="9">
        <v>1030.4000000000001</v>
      </c>
      <c r="BD36" s="9">
        <v>1030.0999999999999</v>
      </c>
      <c r="BE36" s="9" t="s">
        <v>84</v>
      </c>
      <c r="BF36" s="9">
        <v>1</v>
      </c>
      <c r="BG36" s="9">
        <v>7.8</v>
      </c>
      <c r="BH36" s="9">
        <v>0</v>
      </c>
      <c r="BI36" s="9" t="s">
        <v>85</v>
      </c>
      <c r="BJ36" s="9"/>
      <c r="BK36" s="9"/>
      <c r="BL36" s="32"/>
      <c r="BM36" s="31">
        <f t="shared" si="1"/>
        <v>32</v>
      </c>
    </row>
    <row r="37" spans="1:65" customFormat="1" x14ac:dyDescent="0.25">
      <c r="A37" s="21">
        <v>42450</v>
      </c>
      <c r="B37" s="22" t="str">
        <f t="shared" si="2"/>
        <v>16081</v>
      </c>
      <c r="C37" t="s">
        <v>36</v>
      </c>
      <c r="D37" t="s">
        <v>93</v>
      </c>
      <c r="E37" s="9">
        <v>10</v>
      </c>
      <c r="F37" s="9">
        <v>6</v>
      </c>
      <c r="G37" t="s">
        <v>72</v>
      </c>
      <c r="H37">
        <v>28.452323880046599</v>
      </c>
      <c r="I37">
        <v>-96.434492776170302</v>
      </c>
      <c r="J37" s="26" t="s">
        <v>83</v>
      </c>
      <c r="K37" s="2">
        <v>817</v>
      </c>
      <c r="L37" s="3" t="s">
        <v>35</v>
      </c>
      <c r="M37" s="10"/>
      <c r="N37" s="9">
        <v>0</v>
      </c>
      <c r="O37" s="9">
        <v>0</v>
      </c>
      <c r="P37" s="9">
        <v>0</v>
      </c>
      <c r="Q37" s="9">
        <v>0</v>
      </c>
      <c r="R37" s="9">
        <v>0</v>
      </c>
      <c r="S37" s="9">
        <v>0</v>
      </c>
      <c r="T37" s="9"/>
      <c r="U37" s="9"/>
      <c r="V37" s="9"/>
      <c r="W37" s="9"/>
      <c r="X37" s="9"/>
      <c r="Y37" s="9"/>
      <c r="Z37" s="9"/>
      <c r="AA37" s="24"/>
      <c r="AB37" s="9"/>
      <c r="AC37" s="9"/>
      <c r="AD37" s="9"/>
      <c r="AF37" s="25"/>
      <c r="AG37" s="2"/>
      <c r="AH37" s="9">
        <v>0</v>
      </c>
      <c r="AI37" s="9">
        <v>0</v>
      </c>
      <c r="AJ37" s="9">
        <v>0</v>
      </c>
      <c r="AK37" s="9">
        <v>0</v>
      </c>
      <c r="AL37" s="9">
        <v>0</v>
      </c>
      <c r="AM37" s="9">
        <v>0</v>
      </c>
      <c r="AN37" s="9"/>
      <c r="AO37" s="33"/>
      <c r="AP37" s="33"/>
      <c r="AQ37" s="33"/>
      <c r="AS37" s="2"/>
      <c r="AU37" s="27"/>
      <c r="AV37" s="28"/>
      <c r="AW37" s="9"/>
      <c r="AX37" s="28"/>
      <c r="AY37" s="28"/>
      <c r="AZ37" s="29"/>
      <c r="BA37" s="108">
        <v>53.7</v>
      </c>
      <c r="BB37" s="9">
        <v>65</v>
      </c>
      <c r="BC37" s="9">
        <v>1030.4000000000001</v>
      </c>
      <c r="BD37" s="9">
        <v>1030.0999999999999</v>
      </c>
      <c r="BE37" s="9" t="s">
        <v>84</v>
      </c>
      <c r="BF37" s="9">
        <v>1</v>
      </c>
      <c r="BG37" s="9">
        <v>4.5</v>
      </c>
      <c r="BH37" s="9">
        <v>0</v>
      </c>
      <c r="BI37" s="9" t="s">
        <v>85</v>
      </c>
      <c r="BJ37" s="9"/>
      <c r="BK37" s="9"/>
      <c r="BL37" s="32"/>
      <c r="BM37" s="31">
        <f t="shared" si="1"/>
        <v>32</v>
      </c>
    </row>
    <row r="38" spans="1:65" customFormat="1" x14ac:dyDescent="0.25">
      <c r="A38" s="21">
        <v>42450</v>
      </c>
      <c r="B38" s="22" t="str">
        <f t="shared" si="2"/>
        <v>16081</v>
      </c>
      <c r="C38" t="s">
        <v>36</v>
      </c>
      <c r="D38" t="s">
        <v>93</v>
      </c>
      <c r="E38" s="9">
        <v>10</v>
      </c>
      <c r="F38" s="9">
        <v>7</v>
      </c>
      <c r="G38" t="s">
        <v>73</v>
      </c>
      <c r="H38">
        <v>28.449141774326499</v>
      </c>
      <c r="I38">
        <v>-96.436858568340497</v>
      </c>
      <c r="J38" s="26" t="s">
        <v>83</v>
      </c>
      <c r="K38" s="2">
        <v>827</v>
      </c>
      <c r="L38" s="3" t="s">
        <v>35</v>
      </c>
      <c r="M38" s="10"/>
      <c r="N38" s="9">
        <v>0</v>
      </c>
      <c r="O38" s="9">
        <v>0</v>
      </c>
      <c r="P38" s="9">
        <v>0</v>
      </c>
      <c r="Q38" s="9">
        <v>0</v>
      </c>
      <c r="R38" s="9">
        <v>0</v>
      </c>
      <c r="S38" s="9">
        <v>0</v>
      </c>
      <c r="T38" s="9"/>
      <c r="U38" s="9"/>
      <c r="V38" s="9"/>
      <c r="W38" s="9"/>
      <c r="X38" s="9"/>
      <c r="Y38" s="9"/>
      <c r="Z38" s="9"/>
      <c r="AA38" s="24"/>
      <c r="AB38" s="9"/>
      <c r="AC38" s="9"/>
      <c r="AD38" s="9"/>
      <c r="AF38" s="25"/>
      <c r="AG38" s="2"/>
      <c r="AH38" s="9">
        <v>0</v>
      </c>
      <c r="AI38" s="9">
        <v>0</v>
      </c>
      <c r="AJ38" s="9">
        <v>0</v>
      </c>
      <c r="AK38" s="9">
        <v>0</v>
      </c>
      <c r="AL38" s="9">
        <v>0</v>
      </c>
      <c r="AM38" s="9">
        <v>0</v>
      </c>
      <c r="AN38" s="9"/>
      <c r="AO38" s="33"/>
      <c r="AP38" s="33"/>
      <c r="AQ38" s="33"/>
      <c r="AS38" s="2"/>
      <c r="AU38" s="27"/>
      <c r="AV38" s="28"/>
      <c r="AW38" s="9"/>
      <c r="AX38" s="28"/>
      <c r="AY38" s="28"/>
      <c r="AZ38" s="29"/>
      <c r="BA38" s="108">
        <v>53.7</v>
      </c>
      <c r="BB38" s="9">
        <v>65</v>
      </c>
      <c r="BC38" s="9">
        <v>1030.4000000000001</v>
      </c>
      <c r="BD38" s="9">
        <v>1030.0999999999999</v>
      </c>
      <c r="BE38" s="9" t="s">
        <v>84</v>
      </c>
      <c r="BF38" s="9">
        <v>1</v>
      </c>
      <c r="BG38" s="9">
        <v>12.8</v>
      </c>
      <c r="BH38" s="9">
        <v>0</v>
      </c>
      <c r="BI38" s="9" t="s">
        <v>85</v>
      </c>
      <c r="BJ38" s="9"/>
      <c r="BK38" s="9"/>
      <c r="BL38" s="32"/>
      <c r="BM38" s="31">
        <f t="shared" si="1"/>
        <v>32</v>
      </c>
    </row>
    <row r="39" spans="1:65" customFormat="1" x14ac:dyDescent="0.25">
      <c r="A39" s="21">
        <v>42450</v>
      </c>
      <c r="B39" s="22" t="str">
        <f t="shared" si="2"/>
        <v>16081</v>
      </c>
      <c r="C39" t="s">
        <v>36</v>
      </c>
      <c r="D39" t="s">
        <v>93</v>
      </c>
      <c r="E39" s="9">
        <v>10</v>
      </c>
      <c r="F39" s="9">
        <v>8</v>
      </c>
      <c r="G39" t="s">
        <v>74</v>
      </c>
      <c r="H39">
        <v>28.4471120964735</v>
      </c>
      <c r="I39">
        <v>-96.440198337659197</v>
      </c>
      <c r="J39" s="26" t="s">
        <v>83</v>
      </c>
      <c r="K39" s="2">
        <v>837</v>
      </c>
      <c r="L39" s="3" t="s">
        <v>35</v>
      </c>
      <c r="M39" s="10"/>
      <c r="N39" s="9">
        <v>0</v>
      </c>
      <c r="O39" s="9">
        <v>0</v>
      </c>
      <c r="P39" s="9">
        <v>0</v>
      </c>
      <c r="Q39" s="9">
        <v>0</v>
      </c>
      <c r="R39" s="9">
        <v>0</v>
      </c>
      <c r="S39" s="9">
        <v>0</v>
      </c>
      <c r="T39" s="9"/>
      <c r="U39" s="9"/>
      <c r="V39" s="9"/>
      <c r="W39" s="9"/>
      <c r="X39" s="9"/>
      <c r="Y39" s="9"/>
      <c r="Z39" s="9"/>
      <c r="AA39" s="24"/>
      <c r="AB39" s="9"/>
      <c r="AC39" s="9"/>
      <c r="AD39" s="9"/>
      <c r="AF39" s="25"/>
      <c r="AG39" s="2"/>
      <c r="AH39" s="9">
        <v>0</v>
      </c>
      <c r="AI39" s="9">
        <v>0</v>
      </c>
      <c r="AJ39" s="9">
        <v>0</v>
      </c>
      <c r="AK39" s="9">
        <v>0</v>
      </c>
      <c r="AL39" s="9">
        <v>0</v>
      </c>
      <c r="AM39" s="9">
        <v>0</v>
      </c>
      <c r="AN39" s="9"/>
      <c r="AO39" s="33"/>
      <c r="AP39" s="33"/>
      <c r="AQ39" s="33"/>
      <c r="AS39" s="2"/>
      <c r="AU39" s="27"/>
      <c r="AV39" s="28"/>
      <c r="AW39" s="9"/>
      <c r="AX39" s="28"/>
      <c r="AY39" s="28"/>
      <c r="AZ39" s="29"/>
      <c r="BA39" s="108">
        <v>53.7</v>
      </c>
      <c r="BB39" s="9">
        <v>65</v>
      </c>
      <c r="BC39" s="9">
        <v>1030.4000000000001</v>
      </c>
      <c r="BD39" s="9">
        <v>1030.0999999999999</v>
      </c>
      <c r="BE39" s="9" t="s">
        <v>84</v>
      </c>
      <c r="BF39" s="9">
        <v>1</v>
      </c>
      <c r="BG39" s="9">
        <v>7</v>
      </c>
      <c r="BH39" s="9">
        <v>0</v>
      </c>
      <c r="BI39" s="9" t="s">
        <v>85</v>
      </c>
      <c r="BJ39" s="9"/>
      <c r="BK39" s="9"/>
      <c r="BL39" s="1"/>
    </row>
    <row r="40" spans="1:65" customFormat="1" x14ac:dyDescent="0.25">
      <c r="A40" s="21">
        <v>42450</v>
      </c>
      <c r="B40" s="22" t="str">
        <f t="shared" si="2"/>
        <v>16081</v>
      </c>
      <c r="C40" t="s">
        <v>36</v>
      </c>
      <c r="D40" t="s">
        <v>93</v>
      </c>
      <c r="E40" s="9">
        <v>10</v>
      </c>
      <c r="F40" s="9">
        <v>9</v>
      </c>
      <c r="G40" t="s">
        <v>75</v>
      </c>
      <c r="H40">
        <v>28.4451344702392</v>
      </c>
      <c r="I40">
        <v>-96.443581692874403</v>
      </c>
      <c r="J40" s="26" t="s">
        <v>83</v>
      </c>
      <c r="K40" s="2">
        <v>845</v>
      </c>
      <c r="L40" s="3" t="s">
        <v>35</v>
      </c>
      <c r="M40" s="10"/>
      <c r="N40" s="9">
        <v>0</v>
      </c>
      <c r="O40" s="9">
        <v>0</v>
      </c>
      <c r="P40" s="9">
        <v>0</v>
      </c>
      <c r="Q40" s="9">
        <v>0</v>
      </c>
      <c r="R40" s="9">
        <v>0</v>
      </c>
      <c r="S40" s="9">
        <v>0</v>
      </c>
      <c r="T40" s="9"/>
      <c r="U40" s="9"/>
      <c r="V40" s="9"/>
      <c r="W40" s="9"/>
      <c r="X40" s="9"/>
      <c r="Y40" s="9"/>
      <c r="Z40" s="9"/>
      <c r="AA40" s="24"/>
      <c r="AB40" s="9"/>
      <c r="AC40" s="9"/>
      <c r="AD40" s="9"/>
      <c r="AF40" s="25"/>
      <c r="AG40" s="2"/>
      <c r="AH40" s="9">
        <v>0</v>
      </c>
      <c r="AI40" s="9">
        <v>0</v>
      </c>
      <c r="AJ40" s="9">
        <v>0</v>
      </c>
      <c r="AK40" s="9">
        <v>0</v>
      </c>
      <c r="AL40" s="9">
        <v>0</v>
      </c>
      <c r="AM40" s="9">
        <v>0</v>
      </c>
      <c r="AN40" s="9"/>
      <c r="AO40" s="33"/>
      <c r="AP40" s="33"/>
      <c r="AQ40" s="33"/>
      <c r="AS40" s="2"/>
      <c r="AU40" s="27"/>
      <c r="AV40" s="28"/>
      <c r="AW40" s="9"/>
      <c r="AX40" s="28"/>
      <c r="AY40" s="28"/>
      <c r="AZ40" s="29"/>
      <c r="BA40" s="108">
        <v>53.7</v>
      </c>
      <c r="BB40" s="9">
        <v>65</v>
      </c>
      <c r="BC40" s="9">
        <v>1030.4000000000001</v>
      </c>
      <c r="BD40" s="9">
        <v>1030.0999999999999</v>
      </c>
      <c r="BE40" s="9" t="s">
        <v>84</v>
      </c>
      <c r="BF40" s="9">
        <v>1</v>
      </c>
      <c r="BG40" s="9">
        <v>4.7</v>
      </c>
      <c r="BH40" s="9">
        <v>0</v>
      </c>
      <c r="BI40" s="9" t="s">
        <v>85</v>
      </c>
      <c r="BJ40" s="9"/>
      <c r="BK40" s="9"/>
      <c r="BL40" s="1"/>
    </row>
    <row r="41" spans="1:65" s="56" customFormat="1" x14ac:dyDescent="0.25">
      <c r="A41" s="53">
        <v>42450</v>
      </c>
      <c r="B41" s="54" t="str">
        <f t="shared" si="2"/>
        <v>16081</v>
      </c>
      <c r="C41" s="56" t="s">
        <v>36</v>
      </c>
      <c r="D41" s="56" t="s">
        <v>86</v>
      </c>
      <c r="E41" s="57">
        <v>12</v>
      </c>
      <c r="F41" s="57">
        <v>1</v>
      </c>
      <c r="G41" s="56" t="s">
        <v>76</v>
      </c>
      <c r="H41" s="56">
        <v>28.4666364826262</v>
      </c>
      <c r="I41" s="56">
        <v>-96.450909571722093</v>
      </c>
      <c r="J41" s="57" t="s">
        <v>83</v>
      </c>
      <c r="K41" s="59">
        <v>823</v>
      </c>
      <c r="L41" s="69" t="s">
        <v>85</v>
      </c>
      <c r="M41" s="59"/>
      <c r="N41" s="57">
        <v>0</v>
      </c>
      <c r="O41" s="57">
        <v>0</v>
      </c>
      <c r="P41" s="57">
        <v>0</v>
      </c>
      <c r="Q41" s="57">
        <v>0</v>
      </c>
      <c r="R41" s="57">
        <v>0</v>
      </c>
      <c r="S41" s="57">
        <v>0</v>
      </c>
      <c r="T41" s="57"/>
      <c r="U41" s="57"/>
      <c r="V41" s="57"/>
      <c r="W41" s="57"/>
      <c r="X41" s="57"/>
      <c r="Y41" s="57"/>
      <c r="Z41" s="57"/>
      <c r="AA41" s="60"/>
      <c r="AB41" s="57"/>
      <c r="AC41" s="57"/>
      <c r="AD41" s="57"/>
      <c r="AF41" s="61"/>
      <c r="AG41" s="59"/>
      <c r="AH41" s="57">
        <v>0</v>
      </c>
      <c r="AI41" s="57">
        <v>0</v>
      </c>
      <c r="AJ41" s="57">
        <v>0</v>
      </c>
      <c r="AK41" s="57">
        <v>0</v>
      </c>
      <c r="AL41" s="57">
        <v>0</v>
      </c>
      <c r="AM41" s="57">
        <v>0</v>
      </c>
      <c r="AN41" s="57"/>
      <c r="AS41" s="59"/>
      <c r="AU41" s="62"/>
      <c r="AV41" s="63"/>
      <c r="AW41" s="57"/>
      <c r="AX41" s="63"/>
      <c r="AY41" s="63"/>
      <c r="AZ41" s="64"/>
      <c r="BA41" s="59">
        <v>54.4</v>
      </c>
      <c r="BB41" s="57">
        <v>55.5</v>
      </c>
      <c r="BC41" s="57">
        <v>1030.3</v>
      </c>
      <c r="BD41" s="57">
        <v>1030.5999999999999</v>
      </c>
      <c r="BE41" s="57" t="s">
        <v>84</v>
      </c>
      <c r="BF41" s="57">
        <v>1</v>
      </c>
      <c r="BG41" s="57">
        <v>8.3000000000000007</v>
      </c>
      <c r="BH41" s="57">
        <v>0</v>
      </c>
      <c r="BI41" s="57" t="s">
        <v>85</v>
      </c>
      <c r="BJ41" s="57"/>
      <c r="BK41" s="57"/>
      <c r="BL41" s="55"/>
    </row>
    <row r="42" spans="1:65" customFormat="1" x14ac:dyDescent="0.25">
      <c r="A42" s="21">
        <v>42450</v>
      </c>
      <c r="B42" s="22" t="str">
        <f t="shared" si="2"/>
        <v>16081</v>
      </c>
      <c r="C42" t="s">
        <v>36</v>
      </c>
      <c r="D42" t="s">
        <v>86</v>
      </c>
      <c r="E42" s="9">
        <v>12</v>
      </c>
      <c r="F42" s="9">
        <v>2</v>
      </c>
      <c r="G42" t="s">
        <v>77</v>
      </c>
      <c r="H42">
        <v>28.462842414155599</v>
      </c>
      <c r="I42">
        <v>-96.452029058709698</v>
      </c>
      <c r="J42" s="26" t="s">
        <v>83</v>
      </c>
      <c r="K42" s="2">
        <v>810</v>
      </c>
      <c r="L42" s="3" t="s">
        <v>85</v>
      </c>
      <c r="M42" s="10"/>
      <c r="N42" s="9">
        <v>0</v>
      </c>
      <c r="O42" s="9">
        <v>0</v>
      </c>
      <c r="P42" s="9">
        <v>0</v>
      </c>
      <c r="Q42" s="9">
        <v>0</v>
      </c>
      <c r="R42" s="9">
        <v>0</v>
      </c>
      <c r="S42" s="9">
        <v>0</v>
      </c>
      <c r="T42" s="9"/>
      <c r="U42" s="9"/>
      <c r="V42" s="9"/>
      <c r="W42" s="9"/>
      <c r="X42" s="9"/>
      <c r="Y42" s="9"/>
      <c r="Z42" s="9"/>
      <c r="AA42" s="24"/>
      <c r="AB42" s="9"/>
      <c r="AC42" s="9"/>
      <c r="AD42" s="9"/>
      <c r="AF42" s="25"/>
      <c r="AG42" s="2"/>
      <c r="AH42" s="9">
        <v>0</v>
      </c>
      <c r="AI42" s="9">
        <v>0</v>
      </c>
      <c r="AJ42" s="9">
        <v>0</v>
      </c>
      <c r="AK42" s="9">
        <v>0</v>
      </c>
      <c r="AL42" s="9">
        <v>0</v>
      </c>
      <c r="AM42" s="9">
        <v>0</v>
      </c>
      <c r="AN42" s="9"/>
      <c r="AO42" s="33"/>
      <c r="AP42" s="33"/>
      <c r="AQ42" s="33"/>
      <c r="AS42" s="2"/>
      <c r="AU42" s="27"/>
      <c r="AV42" s="28"/>
      <c r="AW42" s="9"/>
      <c r="AX42" s="28"/>
      <c r="AY42" s="28"/>
      <c r="AZ42" s="29"/>
      <c r="BA42" s="59">
        <v>54.4</v>
      </c>
      <c r="BB42" s="57">
        <v>55.5</v>
      </c>
      <c r="BC42" s="57">
        <v>1030.3</v>
      </c>
      <c r="BD42" s="57">
        <v>1030.5999999999999</v>
      </c>
      <c r="BE42" s="57" t="s">
        <v>84</v>
      </c>
      <c r="BF42" s="9">
        <v>1</v>
      </c>
      <c r="BG42" s="9">
        <v>6.6</v>
      </c>
      <c r="BH42" s="9">
        <v>0</v>
      </c>
      <c r="BI42" s="9" t="s">
        <v>85</v>
      </c>
      <c r="BJ42" s="9"/>
      <c r="BK42" s="9"/>
      <c r="BL42" s="1"/>
    </row>
    <row r="43" spans="1:65" customFormat="1" x14ac:dyDescent="0.25">
      <c r="A43" s="21">
        <v>42450</v>
      </c>
      <c r="B43" s="22" t="str">
        <f t="shared" si="2"/>
        <v>16081</v>
      </c>
      <c r="C43" t="s">
        <v>36</v>
      </c>
      <c r="D43" t="s">
        <v>86</v>
      </c>
      <c r="E43" s="9">
        <v>12</v>
      </c>
      <c r="F43" s="9">
        <v>3</v>
      </c>
      <c r="G43" t="s">
        <v>78</v>
      </c>
      <c r="H43">
        <v>28.459419496357398</v>
      </c>
      <c r="I43">
        <v>-96.449928637593899</v>
      </c>
      <c r="J43" s="10" t="s">
        <v>83</v>
      </c>
      <c r="K43" s="10">
        <v>753</v>
      </c>
      <c r="L43" s="25" t="s">
        <v>85</v>
      </c>
      <c r="M43" s="9"/>
      <c r="N43" s="9">
        <v>0</v>
      </c>
      <c r="O43" s="9">
        <v>0</v>
      </c>
      <c r="P43" s="9">
        <v>0</v>
      </c>
      <c r="Q43" s="9">
        <v>0</v>
      </c>
      <c r="R43" s="9">
        <v>0</v>
      </c>
      <c r="S43" s="9">
        <v>0</v>
      </c>
      <c r="T43" s="9"/>
      <c r="U43" s="9"/>
      <c r="V43" s="9"/>
      <c r="W43" s="9"/>
      <c r="X43" s="41"/>
      <c r="Y43" s="41"/>
      <c r="Z43" s="41"/>
      <c r="AA43" s="24"/>
      <c r="AB43" s="9"/>
      <c r="AC43" s="9"/>
      <c r="AD43" s="9"/>
      <c r="AF43" s="25"/>
      <c r="AG43" s="2"/>
      <c r="AH43" s="9">
        <v>0</v>
      </c>
      <c r="AI43" s="9">
        <v>0</v>
      </c>
      <c r="AJ43" s="9">
        <v>0</v>
      </c>
      <c r="AK43" s="9">
        <v>0</v>
      </c>
      <c r="AL43" s="9">
        <v>0</v>
      </c>
      <c r="AM43" s="9">
        <v>0</v>
      </c>
      <c r="AN43" s="9"/>
      <c r="AO43" s="33"/>
      <c r="AP43" s="33"/>
      <c r="AQ43" s="33"/>
      <c r="AS43" s="2"/>
      <c r="AU43" s="27"/>
      <c r="AV43" s="28"/>
      <c r="AW43" s="9"/>
      <c r="AX43" s="28"/>
      <c r="AY43" s="28"/>
      <c r="AZ43" s="29"/>
      <c r="BA43" s="59">
        <v>54.4</v>
      </c>
      <c r="BB43" s="57">
        <v>55.5</v>
      </c>
      <c r="BC43" s="57">
        <v>1030.3</v>
      </c>
      <c r="BD43" s="57">
        <v>1030.5999999999999</v>
      </c>
      <c r="BE43" s="57" t="s">
        <v>84</v>
      </c>
      <c r="BF43" s="9">
        <v>1</v>
      </c>
      <c r="BG43" s="9">
        <v>4.2</v>
      </c>
      <c r="BH43" s="9">
        <v>0</v>
      </c>
      <c r="BI43" s="2" t="s">
        <v>85</v>
      </c>
    </row>
    <row r="44" spans="1:65" customFormat="1" x14ac:dyDescent="0.25">
      <c r="A44" s="21">
        <v>42450</v>
      </c>
      <c r="B44" s="22" t="str">
        <f t="shared" si="2"/>
        <v>16081</v>
      </c>
      <c r="C44" t="s">
        <v>36</v>
      </c>
      <c r="D44" t="s">
        <v>86</v>
      </c>
      <c r="E44" s="9">
        <v>12</v>
      </c>
      <c r="F44" s="9">
        <v>4</v>
      </c>
      <c r="G44" t="s">
        <v>79</v>
      </c>
      <c r="H44">
        <v>28.456062125041999</v>
      </c>
      <c r="I44">
        <v>-96.452231230214196</v>
      </c>
      <c r="J44" s="10" t="s">
        <v>83</v>
      </c>
      <c r="K44" s="10">
        <v>740</v>
      </c>
      <c r="L44" s="25" t="s">
        <v>85</v>
      </c>
      <c r="M44" s="9"/>
      <c r="N44" s="9">
        <v>0</v>
      </c>
      <c r="O44" s="9">
        <v>0</v>
      </c>
      <c r="P44" s="9">
        <v>0</v>
      </c>
      <c r="Q44" s="9">
        <v>0</v>
      </c>
      <c r="R44" s="9">
        <v>0</v>
      </c>
      <c r="S44" s="9">
        <v>0</v>
      </c>
      <c r="T44" s="9"/>
      <c r="U44" s="9"/>
      <c r="V44" s="9"/>
      <c r="W44" s="9"/>
      <c r="X44" s="41"/>
      <c r="Y44" s="41"/>
      <c r="Z44" s="41"/>
      <c r="AA44" s="24"/>
      <c r="AB44" s="9"/>
      <c r="AC44" s="9"/>
      <c r="AD44" s="9"/>
      <c r="AF44" s="25"/>
      <c r="AG44" s="2"/>
      <c r="AH44" s="9">
        <v>0</v>
      </c>
      <c r="AI44" s="9">
        <v>0</v>
      </c>
      <c r="AJ44" s="9">
        <v>0</v>
      </c>
      <c r="AK44" s="9">
        <v>0</v>
      </c>
      <c r="AL44" s="9">
        <v>0</v>
      </c>
      <c r="AM44" s="9">
        <v>0</v>
      </c>
      <c r="AN44" s="9"/>
      <c r="AO44" s="33"/>
      <c r="AP44" s="33"/>
      <c r="AQ44" s="33"/>
      <c r="AS44" s="2"/>
      <c r="AU44" s="27"/>
      <c r="AV44" s="28"/>
      <c r="AW44" s="9"/>
      <c r="AX44" s="28"/>
      <c r="AY44" s="28"/>
      <c r="AZ44" s="29"/>
      <c r="BA44" s="59">
        <v>54.4</v>
      </c>
      <c r="BB44" s="57">
        <v>55.5</v>
      </c>
      <c r="BC44" s="57">
        <v>1030.3</v>
      </c>
      <c r="BD44" s="57">
        <v>1030.5999999999999</v>
      </c>
      <c r="BE44" s="57" t="s">
        <v>84</v>
      </c>
      <c r="BF44" s="9">
        <v>1</v>
      </c>
      <c r="BG44" s="9">
        <v>2.2000000000000002</v>
      </c>
      <c r="BH44" s="9">
        <v>0</v>
      </c>
      <c r="BI44" s="2" t="s">
        <v>85</v>
      </c>
    </row>
    <row r="45" spans="1:65" x14ac:dyDescent="0.25">
      <c r="A45" s="21">
        <v>42450</v>
      </c>
      <c r="B45" s="22" t="str">
        <f t="shared" si="2"/>
        <v>16081</v>
      </c>
      <c r="C45" t="s">
        <v>36</v>
      </c>
      <c r="D45" t="s">
        <v>86</v>
      </c>
      <c r="E45" s="9">
        <v>12</v>
      </c>
      <c r="F45" s="9">
        <v>5</v>
      </c>
      <c r="G45" t="s">
        <v>80</v>
      </c>
      <c r="H45">
        <v>28.454578276723598</v>
      </c>
      <c r="I45">
        <v>-96.455977857112799</v>
      </c>
      <c r="J45" s="10" t="s">
        <v>83</v>
      </c>
      <c r="K45" s="10">
        <v>728</v>
      </c>
      <c r="L45" s="23" t="s">
        <v>85</v>
      </c>
      <c r="N45" s="9">
        <v>0</v>
      </c>
      <c r="O45" s="9">
        <v>0</v>
      </c>
      <c r="P45" s="9">
        <v>0</v>
      </c>
      <c r="Q45" s="9">
        <v>0</v>
      </c>
      <c r="R45" s="9">
        <v>0</v>
      </c>
      <c r="S45" s="9">
        <v>0</v>
      </c>
      <c r="AF45" s="23"/>
      <c r="AH45" s="9">
        <v>0</v>
      </c>
      <c r="AI45" s="9">
        <v>0</v>
      </c>
      <c r="AJ45" s="9">
        <v>0</v>
      </c>
      <c r="AK45" s="9">
        <v>0</v>
      </c>
      <c r="AL45" s="9">
        <v>0</v>
      </c>
      <c r="AM45" s="9">
        <v>0</v>
      </c>
      <c r="AZ45" s="23"/>
      <c r="BA45" s="59">
        <v>54.4</v>
      </c>
      <c r="BB45" s="57">
        <v>55.5</v>
      </c>
      <c r="BC45" s="57">
        <v>1030.3</v>
      </c>
      <c r="BD45" s="57">
        <v>1030.5999999999999</v>
      </c>
      <c r="BE45" s="57" t="s">
        <v>84</v>
      </c>
      <c r="BF45" s="41">
        <v>1</v>
      </c>
      <c r="BG45" s="41">
        <v>3.1</v>
      </c>
      <c r="BH45" s="41">
        <v>0</v>
      </c>
      <c r="BI45" s="40" t="s">
        <v>85</v>
      </c>
    </row>
    <row r="46" spans="1:65" x14ac:dyDescent="0.25">
      <c r="N46" s="9"/>
      <c r="O46" s="9"/>
      <c r="P46" s="9"/>
      <c r="Q46" s="9"/>
      <c r="R46" s="9"/>
      <c r="S46" s="9"/>
      <c r="AC46" s="41" t="s">
        <v>119</v>
      </c>
      <c r="AD46" s="40">
        <f>COUNT(N5:N45)</f>
        <v>28</v>
      </c>
      <c r="BA46" s="59">
        <v>54.4</v>
      </c>
      <c r="BB46" s="57">
        <v>55.5</v>
      </c>
      <c r="BC46" s="57">
        <v>1030.3</v>
      </c>
      <c r="BD46" s="57">
        <v>1030.5999999999999</v>
      </c>
    </row>
    <row r="49" spans="29:32" x14ac:dyDescent="0.25">
      <c r="AC49" s="41" t="s">
        <v>120</v>
      </c>
      <c r="AF49" s="41">
        <f>AD46+Week1_PM!AD46+Week2_AM!AD46+Week2_PM!AD46+Week3_AM!AF52+Week3_PM!AF52</f>
        <v>245</v>
      </c>
    </row>
    <row r="50" spans="29:32" x14ac:dyDescent="0.25">
      <c r="AD50" s="40" t="s">
        <v>88</v>
      </c>
      <c r="AF50" s="41">
        <f>AD46+Week2_AM!AD46+Week3_AM!AF52</f>
        <v>116</v>
      </c>
    </row>
    <row r="51" spans="29:32" x14ac:dyDescent="0.25">
      <c r="AD51" s="40" t="s">
        <v>121</v>
      </c>
      <c r="AF51" s="41">
        <f>Week1_PM!AD46+Week2_PM!AD46+Week3_PM!AF52</f>
        <v>129</v>
      </c>
    </row>
  </sheetData>
  <mergeCells count="2">
    <mergeCell ref="M2:AF2"/>
    <mergeCell ref="AG2:AZ2"/>
  </mergeCells>
  <pageMargins left="0.75" right="0.75" top="1" bottom="1" header="0.5" footer="0.5"/>
  <pageSetup orientation="portrait" horizontalDpi="4294967292" vertic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49"/>
  <sheetViews>
    <sheetView zoomScale="70" zoomScaleNormal="70" workbookViewId="0">
      <pane ySplit="4" topLeftCell="A9" activePane="bottomLeft" state="frozen"/>
      <selection pane="bottomLeft" activeCell="BH45" sqref="BH5:BH45"/>
    </sheetView>
  </sheetViews>
  <sheetFormatPr defaultColWidth="11.25" defaultRowHeight="15.75" x14ac:dyDescent="0.25"/>
  <cols>
    <col min="1" max="1" width="11" bestFit="1" customWidth="1"/>
    <col min="2" max="2" width="6" bestFit="1" customWidth="1"/>
    <col min="3" max="3" width="3.25" bestFit="1" customWidth="1"/>
    <col min="4" max="4" width="3.875" bestFit="1" customWidth="1"/>
    <col min="5" max="5" width="5.75" style="9" bestFit="1" customWidth="1"/>
    <col min="6" max="6" width="6.75" style="9" customWidth="1"/>
    <col min="7" max="7" width="10.375" style="9" bestFit="1" customWidth="1"/>
    <col min="8" max="9" width="5.375" style="2" customWidth="1"/>
    <col min="10" max="11" width="5.25" style="9" customWidth="1"/>
    <col min="12" max="12" width="5.125" style="3" customWidth="1"/>
    <col min="13" max="13" width="6.875" style="10" bestFit="1" customWidth="1"/>
    <col min="14" max="19" width="2.25" style="9" customWidth="1"/>
    <col min="20" max="20" width="3.75" style="9" bestFit="1" customWidth="1"/>
    <col min="21" max="21" width="3.75" style="9" customWidth="1"/>
    <col min="22" max="22" width="8.25" style="9" customWidth="1"/>
    <col min="23" max="23" width="1" style="9" customWidth="1"/>
    <col min="24" max="24" width="7.25" style="9" bestFit="1" customWidth="1"/>
    <col min="25" max="26" width="7.875" style="9" bestFit="1" customWidth="1"/>
    <col min="27" max="27" width="2.125" style="24" customWidth="1"/>
    <col min="28" max="28" width="8.375" style="9" customWidth="1"/>
    <col min="29" max="29" width="7.25" style="9" bestFit="1" customWidth="1"/>
    <col min="30" max="30" width="8.375" style="9" bestFit="1" customWidth="1"/>
    <col min="31" max="31" width="1.25" customWidth="1"/>
    <col min="32" max="32" width="8.125" style="25" customWidth="1"/>
    <col min="33" max="33" width="6.875" style="2" customWidth="1"/>
    <col min="34" max="39" width="1.875" style="9" customWidth="1"/>
    <col min="40" max="40" width="3.75" style="9" bestFit="1" customWidth="1"/>
    <col min="41" max="41" width="4.625" style="33" bestFit="1" customWidth="1"/>
    <col min="42" max="42" width="7.875" style="33" customWidth="1"/>
    <col min="43" max="43" width="1.75" style="33" customWidth="1"/>
    <col min="44" max="44" width="7.25" bestFit="1" customWidth="1"/>
    <col min="45" max="45" width="7.875" style="2" bestFit="1" customWidth="1"/>
    <col min="46" max="46" width="8" customWidth="1"/>
    <col min="47" max="47" width="1.375" style="27" customWidth="1"/>
    <col min="48" max="48" width="8.375" style="28" bestFit="1" customWidth="1"/>
    <col min="49" max="49" width="7.25" style="9" bestFit="1" customWidth="1"/>
    <col min="50" max="50" width="8.375" style="28" customWidth="1"/>
    <col min="51" max="51" width="1.125" style="28" customWidth="1"/>
    <col min="52" max="52" width="8.375" style="29" customWidth="1"/>
    <col min="53" max="53" width="9.125" style="2" bestFit="1" customWidth="1"/>
    <col min="54" max="54" width="10" style="9" bestFit="1" customWidth="1"/>
    <col min="55" max="55" width="7.125" style="9" bestFit="1" customWidth="1"/>
    <col min="56" max="56" width="7.75" style="9" bestFit="1" customWidth="1"/>
    <col min="57" max="57" width="6.75" style="9" bestFit="1" customWidth="1"/>
    <col min="58" max="58" width="5.375" style="9" bestFit="1" customWidth="1"/>
    <col min="59" max="59" width="6" style="9" bestFit="1" customWidth="1"/>
    <col min="60" max="60" width="3.5" style="9" bestFit="1" customWidth="1"/>
    <col min="61" max="61" width="11.75" style="9" bestFit="1" customWidth="1"/>
    <col min="62" max="63" width="4.125" style="9" customWidth="1"/>
    <col min="64" max="64" width="11.25" style="1"/>
  </cols>
  <sheetData>
    <row r="1" spans="1:67" s="1" customFormat="1" x14ac:dyDescent="0.25">
      <c r="E1" s="2"/>
      <c r="F1" s="2"/>
      <c r="J1" s="2"/>
      <c r="K1" s="2"/>
      <c r="L1" s="3"/>
      <c r="M1" s="4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5"/>
      <c r="AB1" s="2"/>
      <c r="AC1" s="2"/>
      <c r="AD1" s="2"/>
      <c r="AF1" s="3"/>
      <c r="AG1" s="2"/>
      <c r="AJ1" s="2"/>
      <c r="AK1" s="2"/>
      <c r="AL1" s="2"/>
      <c r="AM1" s="2"/>
      <c r="AN1" s="2"/>
      <c r="AO1" s="4"/>
      <c r="AP1" s="4"/>
      <c r="AQ1" s="4"/>
      <c r="AS1" s="2"/>
      <c r="AU1" s="6"/>
      <c r="AV1" s="7"/>
      <c r="AW1" s="2"/>
      <c r="AX1" s="7"/>
      <c r="AY1" s="7"/>
      <c r="AZ1" s="8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</row>
    <row r="2" spans="1:67" ht="17.45" customHeight="1" x14ac:dyDescent="0.25">
      <c r="M2" s="109" t="s">
        <v>0</v>
      </c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1"/>
      <c r="AG2" s="112" t="s">
        <v>1</v>
      </c>
      <c r="AH2" s="113"/>
      <c r="AI2" s="113"/>
      <c r="AJ2" s="113"/>
      <c r="AK2" s="113"/>
      <c r="AL2" s="113"/>
      <c r="AM2" s="113"/>
      <c r="AN2" s="113"/>
      <c r="AO2" s="113"/>
      <c r="AP2" s="113"/>
      <c r="AQ2" s="113"/>
      <c r="AR2" s="113"/>
      <c r="AS2" s="113"/>
      <c r="AT2" s="113"/>
      <c r="AU2" s="113"/>
      <c r="AV2" s="113"/>
      <c r="AW2" s="113"/>
      <c r="AX2" s="113"/>
      <c r="AY2" s="113"/>
      <c r="AZ2" s="114"/>
    </row>
    <row r="3" spans="1:67" s="1" customFormat="1" x14ac:dyDescent="0.25">
      <c r="L3" s="3"/>
      <c r="M3" s="10" t="s">
        <v>2</v>
      </c>
      <c r="N3" s="4">
        <v>2</v>
      </c>
      <c r="O3" s="4"/>
      <c r="P3" s="4"/>
      <c r="Q3" s="4"/>
      <c r="R3" s="4"/>
      <c r="S3" s="4"/>
      <c r="T3" s="4"/>
      <c r="U3" s="4"/>
      <c r="V3" s="4"/>
      <c r="W3" s="4"/>
      <c r="X3" s="10" t="s">
        <v>3</v>
      </c>
      <c r="Y3" s="10" t="s">
        <v>3</v>
      </c>
      <c r="Z3" s="10" t="s">
        <v>3</v>
      </c>
      <c r="AA3" s="11"/>
      <c r="AB3" s="4" t="s">
        <v>4</v>
      </c>
      <c r="AC3" s="4" t="s">
        <v>4</v>
      </c>
      <c r="AD3" s="4" t="s">
        <v>4</v>
      </c>
      <c r="AF3" s="12"/>
      <c r="AG3" s="9" t="s">
        <v>2</v>
      </c>
      <c r="AH3" s="1">
        <v>2</v>
      </c>
      <c r="AO3" s="4"/>
      <c r="AP3" s="4"/>
      <c r="AQ3" s="4"/>
      <c r="AR3" s="2" t="s">
        <v>3</v>
      </c>
      <c r="AS3" s="2" t="s">
        <v>3</v>
      </c>
      <c r="AT3" s="2" t="s">
        <v>3</v>
      </c>
      <c r="AU3" s="5"/>
      <c r="AV3" s="1" t="s">
        <v>4</v>
      </c>
      <c r="AW3" s="1" t="s">
        <v>4</v>
      </c>
      <c r="AX3" s="4" t="s">
        <v>4</v>
      </c>
      <c r="AY3" s="4"/>
      <c r="AZ3" s="1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1" t="s">
        <v>5</v>
      </c>
    </row>
    <row r="4" spans="1:67" s="13" customFormat="1" ht="30.6" customHeight="1" x14ac:dyDescent="0.25">
      <c r="A4" s="13" t="s">
        <v>6</v>
      </c>
      <c r="B4" s="13" t="s">
        <v>7</v>
      </c>
      <c r="C4" s="13" t="s">
        <v>8</v>
      </c>
      <c r="D4" s="13" t="s">
        <v>9</v>
      </c>
      <c r="E4" s="14" t="s">
        <v>10</v>
      </c>
      <c r="F4" s="14" t="s">
        <v>11</v>
      </c>
      <c r="G4" s="45" t="s">
        <v>81</v>
      </c>
      <c r="H4" s="45" t="s">
        <v>38</v>
      </c>
      <c r="I4" s="45" t="s">
        <v>39</v>
      </c>
      <c r="J4" s="15" t="s">
        <v>12</v>
      </c>
      <c r="K4" s="14" t="s">
        <v>13</v>
      </c>
      <c r="L4" s="19" t="s">
        <v>37</v>
      </c>
      <c r="M4" s="13" t="s">
        <v>14</v>
      </c>
      <c r="N4" s="14">
        <v>1</v>
      </c>
      <c r="O4" s="14">
        <v>2</v>
      </c>
      <c r="P4" s="14">
        <v>3</v>
      </c>
      <c r="Q4" s="14">
        <v>4</v>
      </c>
      <c r="R4" s="14">
        <v>5</v>
      </c>
      <c r="S4" s="14">
        <v>6</v>
      </c>
      <c r="T4" s="14" t="s">
        <v>15</v>
      </c>
      <c r="U4" s="16" t="s">
        <v>16</v>
      </c>
      <c r="V4" s="17" t="s">
        <v>17</v>
      </c>
      <c r="W4" s="17"/>
      <c r="X4" s="14" t="s">
        <v>18</v>
      </c>
      <c r="Y4" s="14" t="s">
        <v>19</v>
      </c>
      <c r="Z4" s="14" t="s">
        <v>20</v>
      </c>
      <c r="AA4" s="18"/>
      <c r="AB4" s="14" t="s">
        <v>18</v>
      </c>
      <c r="AC4" s="14" t="s">
        <v>19</v>
      </c>
      <c r="AD4" s="14" t="s">
        <v>20</v>
      </c>
      <c r="AF4" s="19" t="s">
        <v>21</v>
      </c>
      <c r="AG4" s="13" t="s">
        <v>14</v>
      </c>
      <c r="AH4" s="14">
        <v>1</v>
      </c>
      <c r="AI4" s="14">
        <v>2</v>
      </c>
      <c r="AJ4" s="14">
        <v>3</v>
      </c>
      <c r="AK4" s="14">
        <v>4</v>
      </c>
      <c r="AL4" s="14">
        <v>5</v>
      </c>
      <c r="AM4" s="14">
        <v>6</v>
      </c>
      <c r="AN4" s="14" t="s">
        <v>15</v>
      </c>
      <c r="AO4" s="16" t="s">
        <v>16</v>
      </c>
      <c r="AP4" s="17" t="s">
        <v>17</v>
      </c>
      <c r="AQ4" s="16"/>
      <c r="AR4" s="14" t="s">
        <v>18</v>
      </c>
      <c r="AS4" s="14" t="s">
        <v>19</v>
      </c>
      <c r="AT4" s="14" t="s">
        <v>20</v>
      </c>
      <c r="AU4" s="18"/>
      <c r="AV4" s="14" t="s">
        <v>18</v>
      </c>
      <c r="AW4" s="14" t="s">
        <v>19</v>
      </c>
      <c r="AX4" s="14" t="s">
        <v>20</v>
      </c>
      <c r="AY4" s="14"/>
      <c r="AZ4" s="19" t="s">
        <v>21</v>
      </c>
      <c r="BA4" s="20" t="s">
        <v>22</v>
      </c>
      <c r="BB4" s="20" t="s">
        <v>23</v>
      </c>
      <c r="BC4" s="14" t="s">
        <v>24</v>
      </c>
      <c r="BD4" s="14" t="s">
        <v>25</v>
      </c>
      <c r="BE4" s="14" t="s">
        <v>26</v>
      </c>
      <c r="BF4" s="14" t="s">
        <v>27</v>
      </c>
      <c r="BG4" s="14" t="s">
        <v>28</v>
      </c>
      <c r="BH4" s="14" t="s">
        <v>29</v>
      </c>
      <c r="BI4" s="14" t="s">
        <v>30</v>
      </c>
      <c r="BJ4" s="14" t="s">
        <v>31</v>
      </c>
      <c r="BK4" s="14" t="s">
        <v>32</v>
      </c>
      <c r="BL4" s="14" t="s">
        <v>33</v>
      </c>
      <c r="BM4" s="14" t="s">
        <v>34</v>
      </c>
    </row>
    <row r="5" spans="1:67" x14ac:dyDescent="0.25">
      <c r="A5" s="21">
        <v>42449</v>
      </c>
      <c r="B5" s="22" t="str">
        <f t="shared" ref="B5:B12" si="0">RIGHT(YEAR(A5),2)&amp;TEXT(A5-DATE(YEAR(A5),1,0),"000")</f>
        <v>16080</v>
      </c>
      <c r="C5" s="1" t="s">
        <v>36</v>
      </c>
      <c r="D5" t="s">
        <v>91</v>
      </c>
      <c r="E5" s="9">
        <v>1</v>
      </c>
      <c r="F5" s="9">
        <v>1</v>
      </c>
      <c r="G5" t="s">
        <v>40</v>
      </c>
      <c r="H5">
        <v>28.475165655836399</v>
      </c>
      <c r="I5">
        <v>-96.517628179862996</v>
      </c>
      <c r="J5" s="9" t="s">
        <v>83</v>
      </c>
      <c r="K5" s="9">
        <v>1845</v>
      </c>
      <c r="L5" s="3" t="s">
        <v>85</v>
      </c>
      <c r="N5" s="10">
        <v>0</v>
      </c>
      <c r="O5" s="10">
        <v>0</v>
      </c>
      <c r="P5" s="10">
        <v>0</v>
      </c>
      <c r="Q5" s="10">
        <v>0</v>
      </c>
      <c r="R5" s="10">
        <v>0</v>
      </c>
      <c r="S5" s="10">
        <v>0</v>
      </c>
      <c r="AH5" s="10">
        <v>0</v>
      </c>
      <c r="AI5" s="10">
        <v>0</v>
      </c>
      <c r="AJ5" s="10">
        <v>0</v>
      </c>
      <c r="AK5" s="10">
        <v>0</v>
      </c>
      <c r="AL5" s="10">
        <v>0</v>
      </c>
      <c r="AM5" s="10">
        <v>0</v>
      </c>
      <c r="BA5" s="2">
        <v>65.599999999999994</v>
      </c>
      <c r="BB5" s="9">
        <v>63.6</v>
      </c>
      <c r="BC5" s="9">
        <v>1026.0999999999999</v>
      </c>
      <c r="BD5" s="9">
        <v>1026.5</v>
      </c>
      <c r="BE5" s="9" t="s">
        <v>84</v>
      </c>
      <c r="BF5" s="9">
        <v>4</v>
      </c>
      <c r="BG5" s="9">
        <v>10.199999999999999</v>
      </c>
      <c r="BH5" s="2">
        <v>0</v>
      </c>
      <c r="BI5" s="9" t="s">
        <v>85</v>
      </c>
    </row>
    <row r="6" spans="1:67" x14ac:dyDescent="0.25">
      <c r="A6" s="21">
        <v>42449</v>
      </c>
      <c r="B6" s="22" t="str">
        <f t="shared" si="0"/>
        <v>16080</v>
      </c>
      <c r="C6" s="1" t="s">
        <v>36</v>
      </c>
      <c r="D6" t="s">
        <v>91</v>
      </c>
      <c r="E6" s="9">
        <v>1</v>
      </c>
      <c r="F6" s="9">
        <v>2</v>
      </c>
      <c r="G6" t="s">
        <v>41</v>
      </c>
      <c r="H6">
        <v>28.472052114084299</v>
      </c>
      <c r="I6">
        <v>-96.519775120541397</v>
      </c>
      <c r="J6" s="9" t="s">
        <v>83</v>
      </c>
      <c r="K6" s="9">
        <v>1831</v>
      </c>
      <c r="L6" s="3" t="s">
        <v>85</v>
      </c>
      <c r="N6" s="10">
        <v>0</v>
      </c>
      <c r="O6" s="10">
        <v>0</v>
      </c>
      <c r="P6" s="10">
        <v>0</v>
      </c>
      <c r="Q6" s="10">
        <v>0</v>
      </c>
      <c r="R6" s="10">
        <v>0</v>
      </c>
      <c r="S6" s="10">
        <v>0</v>
      </c>
      <c r="AH6" s="10">
        <v>0</v>
      </c>
      <c r="AI6" s="10">
        <v>0</v>
      </c>
      <c r="AJ6" s="10">
        <v>0</v>
      </c>
      <c r="AK6" s="10">
        <v>0</v>
      </c>
      <c r="AL6" s="10">
        <v>0</v>
      </c>
      <c r="AM6" s="10">
        <v>0</v>
      </c>
      <c r="BA6" s="108">
        <v>65.599999999999994</v>
      </c>
      <c r="BB6" s="9">
        <v>63.6</v>
      </c>
      <c r="BC6" s="9">
        <v>1026.0999999999999</v>
      </c>
      <c r="BD6" s="9">
        <v>1026.5</v>
      </c>
      <c r="BE6" s="9" t="s">
        <v>84</v>
      </c>
      <c r="BF6" s="9">
        <v>4</v>
      </c>
      <c r="BG6" s="9">
        <v>25.9</v>
      </c>
      <c r="BH6" s="2">
        <v>0</v>
      </c>
      <c r="BI6" s="9" t="s">
        <v>85</v>
      </c>
    </row>
    <row r="7" spans="1:67" x14ac:dyDescent="0.25">
      <c r="A7" s="21">
        <v>42449</v>
      </c>
      <c r="B7" s="22" t="str">
        <f t="shared" si="0"/>
        <v>16080</v>
      </c>
      <c r="C7" s="1" t="s">
        <v>36</v>
      </c>
      <c r="D7" t="s">
        <v>91</v>
      </c>
      <c r="E7" s="9">
        <v>1</v>
      </c>
      <c r="F7" s="9">
        <v>3</v>
      </c>
      <c r="G7" t="s">
        <v>42</v>
      </c>
      <c r="H7">
        <v>28.473500674590401</v>
      </c>
      <c r="I7">
        <v>-96.513935113325701</v>
      </c>
      <c r="J7" s="9" t="s">
        <v>83</v>
      </c>
      <c r="K7" s="9">
        <v>1813</v>
      </c>
      <c r="L7" s="3" t="s">
        <v>85</v>
      </c>
      <c r="N7" s="10">
        <v>0</v>
      </c>
      <c r="O7" s="10">
        <v>0</v>
      </c>
      <c r="P7" s="10">
        <v>0</v>
      </c>
      <c r="Q7" s="10">
        <v>0</v>
      </c>
      <c r="R7" s="10">
        <v>0</v>
      </c>
      <c r="S7" s="10">
        <v>0</v>
      </c>
      <c r="AH7" s="10">
        <v>0</v>
      </c>
      <c r="AI7" s="10">
        <v>0</v>
      </c>
      <c r="AJ7" s="10">
        <v>0</v>
      </c>
      <c r="AK7" s="10">
        <v>0</v>
      </c>
      <c r="AL7" s="10">
        <v>0</v>
      </c>
      <c r="AM7" s="10">
        <v>0</v>
      </c>
      <c r="BA7" s="108">
        <v>65.599999999999994</v>
      </c>
      <c r="BB7" s="9">
        <v>63.6</v>
      </c>
      <c r="BC7" s="9">
        <v>1026.0999999999999</v>
      </c>
      <c r="BD7" s="9">
        <v>1026.5</v>
      </c>
      <c r="BE7" s="9" t="s">
        <v>84</v>
      </c>
      <c r="BF7" s="9">
        <v>4</v>
      </c>
      <c r="BG7" s="9">
        <v>11.8</v>
      </c>
      <c r="BH7" s="2">
        <v>0</v>
      </c>
      <c r="BI7" s="9" t="s">
        <v>85</v>
      </c>
    </row>
    <row r="8" spans="1:67" x14ac:dyDescent="0.25">
      <c r="A8" s="21">
        <v>42449</v>
      </c>
      <c r="B8" s="22" t="str">
        <f t="shared" si="0"/>
        <v>16080</v>
      </c>
      <c r="C8" s="1" t="s">
        <v>36</v>
      </c>
      <c r="D8" t="s">
        <v>91</v>
      </c>
      <c r="E8" s="9">
        <v>1</v>
      </c>
      <c r="F8" s="9">
        <v>4</v>
      </c>
      <c r="G8" t="s">
        <v>43</v>
      </c>
      <c r="H8">
        <v>28.471164135262299</v>
      </c>
      <c r="I8">
        <v>-96.510735824704099</v>
      </c>
      <c r="J8" s="9" t="s">
        <v>83</v>
      </c>
      <c r="K8" s="9">
        <v>1802</v>
      </c>
      <c r="L8" s="3" t="s">
        <v>85</v>
      </c>
      <c r="N8" s="10">
        <v>0</v>
      </c>
      <c r="O8" s="10">
        <v>0</v>
      </c>
      <c r="P8" s="10">
        <v>0</v>
      </c>
      <c r="Q8" s="10">
        <v>0</v>
      </c>
      <c r="R8" s="10">
        <v>0</v>
      </c>
      <c r="S8" s="10">
        <v>0</v>
      </c>
      <c r="AH8" s="10">
        <v>0</v>
      </c>
      <c r="AI8" s="10">
        <v>0</v>
      </c>
      <c r="AJ8" s="10">
        <v>0</v>
      </c>
      <c r="AK8" s="10">
        <v>0</v>
      </c>
      <c r="AL8" s="10">
        <v>0</v>
      </c>
      <c r="AM8" s="10">
        <v>0</v>
      </c>
      <c r="BA8" s="108">
        <v>65.599999999999994</v>
      </c>
      <c r="BB8" s="9">
        <v>63.6</v>
      </c>
      <c r="BC8" s="9">
        <v>1026.0999999999999</v>
      </c>
      <c r="BD8" s="9">
        <v>1026.5</v>
      </c>
      <c r="BE8" s="9" t="s">
        <v>84</v>
      </c>
      <c r="BF8" s="9">
        <v>4</v>
      </c>
      <c r="BG8" s="9">
        <v>19.7</v>
      </c>
      <c r="BH8" s="2">
        <v>0</v>
      </c>
      <c r="BI8" s="9" t="s">
        <v>85</v>
      </c>
    </row>
    <row r="9" spans="1:67" x14ac:dyDescent="0.25">
      <c r="A9" s="21">
        <v>42449</v>
      </c>
      <c r="B9" s="22" t="str">
        <f t="shared" si="0"/>
        <v>16080</v>
      </c>
      <c r="C9" s="1" t="s">
        <v>36</v>
      </c>
      <c r="D9" t="s">
        <v>91</v>
      </c>
      <c r="E9" s="9">
        <v>1</v>
      </c>
      <c r="F9" s="9">
        <v>5</v>
      </c>
      <c r="G9" t="s">
        <v>44</v>
      </c>
      <c r="H9">
        <v>28.474504156038101</v>
      </c>
      <c r="I9">
        <v>-96.509084086865101</v>
      </c>
      <c r="J9" s="9" t="s">
        <v>83</v>
      </c>
      <c r="K9" s="9">
        <v>1749</v>
      </c>
      <c r="L9" s="3" t="s">
        <v>85</v>
      </c>
      <c r="N9" s="10">
        <v>0</v>
      </c>
      <c r="O9" s="10">
        <v>0</v>
      </c>
      <c r="P9" s="10">
        <v>0</v>
      </c>
      <c r="Q9" s="10">
        <v>0</v>
      </c>
      <c r="R9" s="10">
        <v>0</v>
      </c>
      <c r="S9" s="10">
        <v>0</v>
      </c>
      <c r="AH9" s="10">
        <v>0</v>
      </c>
      <c r="AI9" s="10">
        <v>0</v>
      </c>
      <c r="AJ9" s="10">
        <v>0</v>
      </c>
      <c r="AK9" s="10">
        <v>0</v>
      </c>
      <c r="AL9" s="10">
        <v>0</v>
      </c>
      <c r="AM9" s="10">
        <v>0</v>
      </c>
      <c r="BA9" s="108">
        <v>65.599999999999994</v>
      </c>
      <c r="BB9" s="9">
        <v>63.6</v>
      </c>
      <c r="BC9" s="9">
        <v>1026.0999999999999</v>
      </c>
      <c r="BD9" s="9">
        <v>1026.5</v>
      </c>
      <c r="BE9" s="9" t="s">
        <v>84</v>
      </c>
      <c r="BF9" s="9">
        <v>4</v>
      </c>
      <c r="BG9" s="9">
        <v>23.7</v>
      </c>
      <c r="BH9" s="2">
        <v>0</v>
      </c>
      <c r="BI9" s="9" t="s">
        <v>85</v>
      </c>
    </row>
    <row r="10" spans="1:67" x14ac:dyDescent="0.25">
      <c r="A10" s="21">
        <v>42449</v>
      </c>
      <c r="B10" s="22" t="str">
        <f t="shared" si="0"/>
        <v>16080</v>
      </c>
      <c r="C10" s="1" t="s">
        <v>36</v>
      </c>
      <c r="D10" t="s">
        <v>91</v>
      </c>
      <c r="E10" s="9">
        <v>1</v>
      </c>
      <c r="F10" s="9">
        <v>6</v>
      </c>
      <c r="G10" t="s">
        <v>45</v>
      </c>
      <c r="H10">
        <v>28.4770142007619</v>
      </c>
      <c r="I10">
        <v>-96.505720093846307</v>
      </c>
      <c r="J10" s="9" t="s">
        <v>83</v>
      </c>
      <c r="K10" s="9">
        <v>1737</v>
      </c>
      <c r="L10" s="3" t="s">
        <v>85</v>
      </c>
      <c r="N10" s="10">
        <v>0</v>
      </c>
      <c r="O10" s="10">
        <v>0</v>
      </c>
      <c r="P10" s="10">
        <v>0</v>
      </c>
      <c r="Q10" s="10">
        <v>0</v>
      </c>
      <c r="R10" s="10">
        <v>0</v>
      </c>
      <c r="S10" s="10">
        <v>0</v>
      </c>
      <c r="AH10" s="10">
        <v>0</v>
      </c>
      <c r="AI10" s="10">
        <v>0</v>
      </c>
      <c r="AJ10" s="10">
        <v>0</v>
      </c>
      <c r="AK10" s="10">
        <v>0</v>
      </c>
      <c r="AL10" s="10">
        <v>0</v>
      </c>
      <c r="AM10" s="10">
        <v>0</v>
      </c>
      <c r="BA10" s="108">
        <v>65.599999999999994</v>
      </c>
      <c r="BB10" s="9">
        <v>63.6</v>
      </c>
      <c r="BC10" s="9">
        <v>1026.0999999999999</v>
      </c>
      <c r="BD10" s="9">
        <v>1026.5</v>
      </c>
      <c r="BE10" s="9" t="s">
        <v>84</v>
      </c>
      <c r="BF10" s="9">
        <v>4</v>
      </c>
      <c r="BG10" s="9">
        <v>22.6</v>
      </c>
      <c r="BH10" s="2">
        <v>0</v>
      </c>
      <c r="BI10" s="9" t="s">
        <v>85</v>
      </c>
    </row>
    <row r="11" spans="1:67" x14ac:dyDescent="0.25">
      <c r="A11" s="21">
        <v>42449</v>
      </c>
      <c r="B11" s="22" t="str">
        <f t="shared" si="0"/>
        <v>16080</v>
      </c>
      <c r="C11" s="1" t="s">
        <v>36</v>
      </c>
      <c r="D11" t="s">
        <v>91</v>
      </c>
      <c r="E11" s="9">
        <v>1</v>
      </c>
      <c r="F11" s="9">
        <v>7</v>
      </c>
      <c r="G11" t="s">
        <v>46</v>
      </c>
      <c r="H11">
        <v>28.476398214697799</v>
      </c>
      <c r="I11">
        <v>-96.501763332635093</v>
      </c>
      <c r="J11" s="9" t="s">
        <v>83</v>
      </c>
      <c r="K11" s="9">
        <v>1724</v>
      </c>
      <c r="L11" s="3" t="s">
        <v>85</v>
      </c>
      <c r="N11" s="10">
        <v>0</v>
      </c>
      <c r="O11" s="10">
        <v>0</v>
      </c>
      <c r="P11" s="10">
        <v>0</v>
      </c>
      <c r="Q11" s="10">
        <v>0</v>
      </c>
      <c r="R11" s="10">
        <v>0</v>
      </c>
      <c r="S11" s="10">
        <v>0</v>
      </c>
      <c r="AH11" s="10">
        <v>0</v>
      </c>
      <c r="AI11" s="10">
        <v>0</v>
      </c>
      <c r="AJ11" s="10">
        <v>0</v>
      </c>
      <c r="AK11" s="10">
        <v>0</v>
      </c>
      <c r="AL11" s="10">
        <v>0</v>
      </c>
      <c r="AM11" s="10">
        <v>0</v>
      </c>
      <c r="BA11" s="108">
        <v>65.599999999999994</v>
      </c>
      <c r="BB11" s="9">
        <v>63.6</v>
      </c>
      <c r="BC11" s="9">
        <v>1026.0999999999999</v>
      </c>
      <c r="BD11" s="9">
        <v>1026.5</v>
      </c>
      <c r="BE11" s="9" t="s">
        <v>84</v>
      </c>
      <c r="BF11" s="9">
        <v>4</v>
      </c>
      <c r="BG11" s="9">
        <v>15.1</v>
      </c>
      <c r="BH11" s="2">
        <v>0</v>
      </c>
      <c r="BI11" s="9" t="s">
        <v>85</v>
      </c>
    </row>
    <row r="12" spans="1:67" s="45" customFormat="1" x14ac:dyDescent="0.25">
      <c r="A12" s="70">
        <v>42449</v>
      </c>
      <c r="B12" s="71" t="str">
        <f t="shared" si="0"/>
        <v>16080</v>
      </c>
      <c r="C12" s="13" t="s">
        <v>36</v>
      </c>
      <c r="D12" s="45" t="s">
        <v>91</v>
      </c>
      <c r="E12" s="72">
        <v>1</v>
      </c>
      <c r="F12" s="72">
        <v>8</v>
      </c>
      <c r="G12" s="45" t="s">
        <v>47</v>
      </c>
      <c r="H12" s="45">
        <v>28.4725603926926</v>
      </c>
      <c r="I12" s="45">
        <v>-96.500454163178802</v>
      </c>
      <c r="J12" s="72" t="s">
        <v>83</v>
      </c>
      <c r="K12" s="72">
        <v>1711</v>
      </c>
      <c r="L12" s="46" t="s">
        <v>85</v>
      </c>
      <c r="M12" s="14"/>
      <c r="N12" s="14">
        <v>0</v>
      </c>
      <c r="O12" s="14">
        <v>0</v>
      </c>
      <c r="P12" s="14">
        <v>0</v>
      </c>
      <c r="Q12" s="14">
        <v>0</v>
      </c>
      <c r="R12" s="14">
        <v>0</v>
      </c>
      <c r="S12" s="14">
        <v>0</v>
      </c>
      <c r="T12" s="72"/>
      <c r="U12" s="72"/>
      <c r="V12" s="72"/>
      <c r="W12" s="72"/>
      <c r="X12" s="72"/>
      <c r="Y12" s="72"/>
      <c r="Z12" s="72"/>
      <c r="AA12" s="73"/>
      <c r="AB12" s="72"/>
      <c r="AC12" s="72"/>
      <c r="AD12" s="72"/>
      <c r="AF12" s="74"/>
      <c r="AG12" s="14"/>
      <c r="AH12" s="14">
        <v>0</v>
      </c>
      <c r="AI12" s="14">
        <v>0</v>
      </c>
      <c r="AJ12" s="14">
        <v>0</v>
      </c>
      <c r="AK12" s="14">
        <v>0</v>
      </c>
      <c r="AL12" s="14">
        <v>0</v>
      </c>
      <c r="AM12" s="14">
        <v>0</v>
      </c>
      <c r="AN12" s="72"/>
      <c r="AS12" s="14"/>
      <c r="AU12" s="75"/>
      <c r="AV12" s="76"/>
      <c r="AW12" s="72"/>
      <c r="AX12" s="76"/>
      <c r="AY12" s="76"/>
      <c r="AZ12" s="77"/>
      <c r="BA12" s="108">
        <v>65.599999999999994</v>
      </c>
      <c r="BB12" s="9">
        <v>63.6</v>
      </c>
      <c r="BC12" s="9">
        <v>1026.0999999999999</v>
      </c>
      <c r="BD12" s="9">
        <v>1026.5</v>
      </c>
      <c r="BE12" s="72" t="s">
        <v>84</v>
      </c>
      <c r="BF12" s="72">
        <v>4</v>
      </c>
      <c r="BG12" s="72">
        <v>12.8</v>
      </c>
      <c r="BH12" s="14">
        <v>0</v>
      </c>
      <c r="BI12" s="72" t="s">
        <v>85</v>
      </c>
      <c r="BJ12" s="72"/>
      <c r="BK12" s="72"/>
      <c r="BL12" s="13"/>
    </row>
    <row r="13" spans="1:67" s="1" customFormat="1" x14ac:dyDescent="0.25">
      <c r="A13" s="21">
        <v>42449</v>
      </c>
      <c r="B13" s="22" t="str">
        <f>RIGHT(YEAR(A13),2)&amp;TEXT(A13-DATE(YEAR(A13),1,0),"000")</f>
        <v>16080</v>
      </c>
      <c r="C13" s="1" t="s">
        <v>36</v>
      </c>
      <c r="D13" s="1" t="s">
        <v>90</v>
      </c>
      <c r="E13" s="9">
        <v>2</v>
      </c>
      <c r="F13" s="9">
        <v>1</v>
      </c>
      <c r="G13" t="s">
        <v>48</v>
      </c>
      <c r="H13">
        <v>28.4808763302862</v>
      </c>
      <c r="I13">
        <v>-96.509011918678794</v>
      </c>
      <c r="J13" s="2" t="s">
        <v>83</v>
      </c>
      <c r="K13" s="2">
        <v>1710</v>
      </c>
      <c r="L13" s="35" t="s">
        <v>35</v>
      </c>
      <c r="M13" s="10"/>
      <c r="N13" s="10">
        <v>0</v>
      </c>
      <c r="O13" s="10">
        <v>0</v>
      </c>
      <c r="P13" s="10">
        <v>0</v>
      </c>
      <c r="Q13" s="10">
        <v>0</v>
      </c>
      <c r="R13" s="10">
        <v>0</v>
      </c>
      <c r="S13" s="10">
        <v>0</v>
      </c>
      <c r="T13" s="2"/>
      <c r="U13" s="2"/>
      <c r="V13" s="2"/>
      <c r="W13" s="2"/>
      <c r="X13" s="2"/>
      <c r="Y13" s="2"/>
      <c r="Z13" s="2"/>
      <c r="AA13" s="5"/>
      <c r="AB13" s="2"/>
      <c r="AC13" s="2"/>
      <c r="AD13" s="2"/>
      <c r="AF13" s="3"/>
      <c r="AG13" s="2"/>
      <c r="AH13" s="10">
        <v>0</v>
      </c>
      <c r="AI13" s="10">
        <v>0</v>
      </c>
      <c r="AJ13" s="10">
        <v>0</v>
      </c>
      <c r="AK13" s="10">
        <v>0</v>
      </c>
      <c r="AL13" s="10">
        <v>0</v>
      </c>
      <c r="AM13" s="10">
        <v>0</v>
      </c>
      <c r="AN13" s="2"/>
      <c r="AO13" s="10"/>
      <c r="AP13" s="10"/>
      <c r="AQ13" s="10"/>
      <c r="AS13" s="2"/>
      <c r="AU13" s="6"/>
      <c r="AV13" s="7"/>
      <c r="AW13" s="2"/>
      <c r="AX13" s="7"/>
      <c r="AY13" s="7"/>
      <c r="AZ13" s="8"/>
      <c r="BA13" s="2">
        <v>66</v>
      </c>
      <c r="BB13" s="2">
        <v>68</v>
      </c>
      <c r="BC13" s="2">
        <v>1206.8</v>
      </c>
      <c r="BD13" s="2">
        <v>1026</v>
      </c>
      <c r="BE13" s="2" t="s">
        <v>84</v>
      </c>
      <c r="BF13" s="2">
        <v>0</v>
      </c>
      <c r="BG13" s="2">
        <v>6.1</v>
      </c>
      <c r="BH13" s="2">
        <v>0</v>
      </c>
      <c r="BI13" s="2" t="s">
        <v>85</v>
      </c>
      <c r="BJ13" s="36"/>
      <c r="BK13" s="32"/>
      <c r="BL13" s="32"/>
      <c r="BM13" s="32">
        <f>CONVERT(BL13,"C","F")</f>
        <v>32</v>
      </c>
      <c r="BN13" s="32"/>
      <c r="BO13" s="32"/>
    </row>
    <row r="14" spans="1:67" s="1" customFormat="1" x14ac:dyDescent="0.25">
      <c r="A14" s="21">
        <v>42449</v>
      </c>
      <c r="B14" s="22" t="str">
        <f t="shared" ref="B14:B45" si="1">RIGHT(YEAR(A14),2)&amp;TEXT(A14-DATE(YEAR(A14),1,0),"000")</f>
        <v>16080</v>
      </c>
      <c r="C14" s="1" t="s">
        <v>36</v>
      </c>
      <c r="D14" s="1" t="s">
        <v>90</v>
      </c>
      <c r="E14" s="9">
        <v>2</v>
      </c>
      <c r="F14" s="9">
        <v>2</v>
      </c>
      <c r="G14" t="s">
        <v>49</v>
      </c>
      <c r="H14">
        <v>28.480936847627099</v>
      </c>
      <c r="I14">
        <v>-96.504868660122099</v>
      </c>
      <c r="J14" s="2" t="s">
        <v>83</v>
      </c>
      <c r="K14" s="2">
        <v>1726</v>
      </c>
      <c r="L14" s="35" t="s">
        <v>35</v>
      </c>
      <c r="M14" s="10"/>
      <c r="N14" s="10">
        <v>0</v>
      </c>
      <c r="O14" s="10">
        <v>0</v>
      </c>
      <c r="P14" s="10">
        <v>0</v>
      </c>
      <c r="Q14" s="10">
        <v>0</v>
      </c>
      <c r="R14" s="10">
        <v>0</v>
      </c>
      <c r="S14" s="10">
        <v>0</v>
      </c>
      <c r="T14" s="2"/>
      <c r="U14" s="2"/>
      <c r="V14" s="2"/>
      <c r="W14" s="2"/>
      <c r="X14" s="2"/>
      <c r="Y14" s="2"/>
      <c r="Z14" s="2"/>
      <c r="AA14" s="5"/>
      <c r="AB14" s="2"/>
      <c r="AC14" s="2"/>
      <c r="AD14" s="2"/>
      <c r="AF14" s="3"/>
      <c r="AG14" s="2"/>
      <c r="AH14" s="10">
        <v>0</v>
      </c>
      <c r="AI14" s="10">
        <v>0</v>
      </c>
      <c r="AJ14" s="10">
        <v>0</v>
      </c>
      <c r="AK14" s="10">
        <v>0</v>
      </c>
      <c r="AL14" s="10">
        <v>0</v>
      </c>
      <c r="AM14" s="10">
        <v>0</v>
      </c>
      <c r="AN14" s="2"/>
      <c r="AO14" s="4"/>
      <c r="AP14" s="4"/>
      <c r="AQ14" s="4"/>
      <c r="AS14" s="2"/>
      <c r="AU14" s="6"/>
      <c r="AV14" s="7"/>
      <c r="AW14" s="2"/>
      <c r="AX14" s="7"/>
      <c r="AY14" s="7"/>
      <c r="AZ14" s="8"/>
      <c r="BA14" s="108">
        <v>66</v>
      </c>
      <c r="BB14" s="108">
        <v>68</v>
      </c>
      <c r="BC14" s="108">
        <v>1206.8</v>
      </c>
      <c r="BD14" s="108">
        <v>1026</v>
      </c>
      <c r="BE14" s="2" t="s">
        <v>84</v>
      </c>
      <c r="BF14" s="2">
        <v>3</v>
      </c>
      <c r="BG14" s="2">
        <v>12.2</v>
      </c>
      <c r="BH14" s="2">
        <v>0</v>
      </c>
      <c r="BI14" s="2" t="s">
        <v>85</v>
      </c>
      <c r="BJ14" s="2"/>
      <c r="BK14" s="2"/>
      <c r="BL14" s="32"/>
      <c r="BM14" s="32"/>
    </row>
    <row r="15" spans="1:67" x14ac:dyDescent="0.25">
      <c r="A15" s="21">
        <v>42449</v>
      </c>
      <c r="B15" s="22" t="str">
        <f t="shared" si="1"/>
        <v>16080</v>
      </c>
      <c r="C15" s="1" t="s">
        <v>36</v>
      </c>
      <c r="D15" t="s">
        <v>90</v>
      </c>
      <c r="E15" s="9">
        <v>2</v>
      </c>
      <c r="F15" s="9">
        <v>3</v>
      </c>
      <c r="G15" t="s">
        <v>50</v>
      </c>
      <c r="H15">
        <v>28.484485242515799</v>
      </c>
      <c r="I15">
        <v>-96.5054532978683</v>
      </c>
      <c r="J15" s="9" t="s">
        <v>83</v>
      </c>
      <c r="K15" s="9">
        <v>1743</v>
      </c>
      <c r="L15" s="35" t="s">
        <v>35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  <c r="S15" s="10">
        <v>0</v>
      </c>
      <c r="AH15" s="10">
        <v>0</v>
      </c>
      <c r="AI15" s="10">
        <v>0</v>
      </c>
      <c r="AJ15" s="10">
        <v>0</v>
      </c>
      <c r="AK15" s="10">
        <v>0</v>
      </c>
      <c r="AL15" s="10">
        <v>0</v>
      </c>
      <c r="AM15" s="10">
        <v>0</v>
      </c>
      <c r="BA15" s="108">
        <v>66</v>
      </c>
      <c r="BB15" s="108">
        <v>68</v>
      </c>
      <c r="BC15" s="108">
        <v>1206.8</v>
      </c>
      <c r="BD15" s="108">
        <v>1026</v>
      </c>
      <c r="BE15" s="9" t="s">
        <v>84</v>
      </c>
      <c r="BF15" s="9">
        <v>4</v>
      </c>
      <c r="BG15" s="9">
        <v>14.6</v>
      </c>
      <c r="BH15" s="9">
        <v>0</v>
      </c>
      <c r="BI15" s="9" t="s">
        <v>85</v>
      </c>
      <c r="BL15" s="32"/>
      <c r="BM15" s="31"/>
    </row>
    <row r="16" spans="1:67" x14ac:dyDescent="0.25">
      <c r="A16" s="21">
        <v>42449</v>
      </c>
      <c r="B16" s="22" t="str">
        <f t="shared" si="1"/>
        <v>16080</v>
      </c>
      <c r="C16" s="1" t="s">
        <v>36</v>
      </c>
      <c r="D16" t="s">
        <v>90</v>
      </c>
      <c r="E16" s="9">
        <v>2</v>
      </c>
      <c r="F16" s="9">
        <v>4</v>
      </c>
      <c r="G16" t="s">
        <v>51</v>
      </c>
      <c r="H16">
        <v>28.487245319411102</v>
      </c>
      <c r="I16">
        <v>-96.502798413857803</v>
      </c>
      <c r="J16" s="9" t="s">
        <v>83</v>
      </c>
      <c r="K16" s="9">
        <v>1756</v>
      </c>
      <c r="L16" s="35" t="s">
        <v>35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  <c r="S16" s="10">
        <v>0</v>
      </c>
      <c r="AH16" s="10">
        <v>0</v>
      </c>
      <c r="AI16" s="10">
        <v>0</v>
      </c>
      <c r="AJ16" s="10">
        <v>0</v>
      </c>
      <c r="AK16" s="10">
        <v>0</v>
      </c>
      <c r="AL16" s="10">
        <v>0</v>
      </c>
      <c r="AM16" s="10">
        <v>0</v>
      </c>
      <c r="BA16" s="108">
        <v>66</v>
      </c>
      <c r="BB16" s="108">
        <v>68</v>
      </c>
      <c r="BC16" s="108">
        <v>1206.8</v>
      </c>
      <c r="BD16" s="108">
        <v>1026</v>
      </c>
      <c r="BE16" s="9" t="s">
        <v>84</v>
      </c>
      <c r="BF16" s="9">
        <v>3</v>
      </c>
      <c r="BG16" s="9">
        <v>12.4</v>
      </c>
      <c r="BH16" s="9">
        <v>0</v>
      </c>
      <c r="BI16" s="9" t="s">
        <v>85</v>
      </c>
      <c r="BL16" s="32"/>
      <c r="BM16" s="31"/>
    </row>
    <row r="17" spans="1:65" x14ac:dyDescent="0.25">
      <c r="A17" s="21">
        <v>42449</v>
      </c>
      <c r="B17" s="22" t="str">
        <f t="shared" si="1"/>
        <v>16080</v>
      </c>
      <c r="C17" s="1" t="s">
        <v>36</v>
      </c>
      <c r="D17" t="s">
        <v>90</v>
      </c>
      <c r="E17" s="9">
        <v>2</v>
      </c>
      <c r="F17" s="9">
        <v>5</v>
      </c>
      <c r="G17" t="s">
        <v>52</v>
      </c>
      <c r="H17">
        <v>28.490173453465101</v>
      </c>
      <c r="I17">
        <v>-96.505368975922394</v>
      </c>
      <c r="J17" s="9" t="s">
        <v>83</v>
      </c>
      <c r="K17" s="9">
        <v>1816</v>
      </c>
      <c r="L17" s="35" t="s">
        <v>35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  <c r="S17" s="10">
        <v>0</v>
      </c>
      <c r="AH17" s="10">
        <v>0</v>
      </c>
      <c r="AI17" s="10">
        <v>0</v>
      </c>
      <c r="AJ17" s="10">
        <v>0</v>
      </c>
      <c r="AK17" s="10">
        <v>0</v>
      </c>
      <c r="AL17" s="10">
        <v>0</v>
      </c>
      <c r="AM17" s="10">
        <v>0</v>
      </c>
      <c r="BA17" s="108">
        <v>66</v>
      </c>
      <c r="BB17" s="108">
        <v>68</v>
      </c>
      <c r="BC17" s="108">
        <v>1206.8</v>
      </c>
      <c r="BD17" s="108">
        <v>1026</v>
      </c>
      <c r="BE17" s="9" t="s">
        <v>84</v>
      </c>
      <c r="BF17" s="9">
        <v>4</v>
      </c>
      <c r="BG17" s="9">
        <v>18.899999999999999</v>
      </c>
      <c r="BH17" s="9">
        <v>0</v>
      </c>
      <c r="BI17" s="9" t="s">
        <v>85</v>
      </c>
      <c r="BL17" s="32"/>
      <c r="BM17" s="31"/>
    </row>
    <row r="18" spans="1:65" x14ac:dyDescent="0.25">
      <c r="A18" s="21">
        <v>42449</v>
      </c>
      <c r="B18" s="22" t="str">
        <f t="shared" si="1"/>
        <v>16080</v>
      </c>
      <c r="C18" s="1" t="s">
        <v>36</v>
      </c>
      <c r="D18" t="s">
        <v>90</v>
      </c>
      <c r="E18" s="9">
        <v>2</v>
      </c>
      <c r="F18" s="9">
        <v>6</v>
      </c>
      <c r="G18" t="s">
        <v>53</v>
      </c>
      <c r="H18">
        <v>28.492595404386499</v>
      </c>
      <c r="I18">
        <v>-96.502184942364593</v>
      </c>
      <c r="J18" s="9" t="s">
        <v>83</v>
      </c>
      <c r="K18" s="9">
        <v>1830</v>
      </c>
      <c r="L18" s="35" t="s">
        <v>35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  <c r="S18" s="10">
        <v>0</v>
      </c>
      <c r="AH18" s="10">
        <v>0</v>
      </c>
      <c r="AI18" s="10">
        <v>0</v>
      </c>
      <c r="AJ18" s="10">
        <v>0</v>
      </c>
      <c r="AK18" s="10">
        <v>0</v>
      </c>
      <c r="AL18" s="10">
        <v>0</v>
      </c>
      <c r="AM18" s="10">
        <v>0</v>
      </c>
      <c r="BA18" s="108">
        <v>66</v>
      </c>
      <c r="BB18" s="108">
        <v>68</v>
      </c>
      <c r="BC18" s="108">
        <v>1206.8</v>
      </c>
      <c r="BD18" s="108">
        <v>1026</v>
      </c>
      <c r="BE18" s="9" t="s">
        <v>84</v>
      </c>
      <c r="BF18" s="9">
        <v>4</v>
      </c>
      <c r="BG18" s="9">
        <v>16.600000000000001</v>
      </c>
      <c r="BH18" s="9">
        <v>0</v>
      </c>
      <c r="BI18" s="9" t="s">
        <v>85</v>
      </c>
      <c r="BL18" s="32"/>
      <c r="BM18" s="31"/>
    </row>
    <row r="19" spans="1:65" s="56" customFormat="1" x14ac:dyDescent="0.25">
      <c r="A19" s="53">
        <v>42449</v>
      </c>
      <c r="B19" s="54" t="str">
        <f t="shared" si="1"/>
        <v>16080</v>
      </c>
      <c r="C19" s="55" t="s">
        <v>36</v>
      </c>
      <c r="D19" s="56" t="s">
        <v>82</v>
      </c>
      <c r="E19" s="57">
        <v>3</v>
      </c>
      <c r="F19" s="57">
        <v>1</v>
      </c>
      <c r="G19" s="56" t="s">
        <v>54</v>
      </c>
      <c r="H19" s="56">
        <v>28.493623025715301</v>
      </c>
      <c r="I19" s="56">
        <v>-96.498365895822602</v>
      </c>
      <c r="J19" s="57" t="s">
        <v>83</v>
      </c>
      <c r="K19" s="57">
        <v>1806</v>
      </c>
      <c r="L19" s="58" t="s">
        <v>85</v>
      </c>
      <c r="M19" s="59"/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59">
        <v>0</v>
      </c>
      <c r="T19" s="57"/>
      <c r="U19" s="57"/>
      <c r="V19" s="57"/>
      <c r="W19" s="57"/>
      <c r="X19" s="57"/>
      <c r="Y19" s="57"/>
      <c r="Z19" s="57"/>
      <c r="AA19" s="60"/>
      <c r="AB19" s="57"/>
      <c r="AC19" s="57"/>
      <c r="AD19" s="57"/>
      <c r="AF19" s="61"/>
      <c r="AG19" s="59"/>
      <c r="AH19" s="59">
        <v>0</v>
      </c>
      <c r="AI19" s="59">
        <v>0</v>
      </c>
      <c r="AJ19" s="59">
        <v>0</v>
      </c>
      <c r="AK19" s="59">
        <v>0</v>
      </c>
      <c r="AL19" s="59">
        <v>0</v>
      </c>
      <c r="AM19" s="59">
        <v>0</v>
      </c>
      <c r="AN19" s="57"/>
      <c r="AS19" s="59"/>
      <c r="AU19" s="62"/>
      <c r="AV19" s="63"/>
      <c r="AW19" s="57"/>
      <c r="AX19" s="63"/>
      <c r="AY19" s="63"/>
      <c r="AZ19" s="64"/>
      <c r="BA19" s="2">
        <v>65.900000000000006</v>
      </c>
      <c r="BB19" s="9">
        <v>68.8</v>
      </c>
      <c r="BC19" s="68">
        <v>1026.8</v>
      </c>
      <c r="BD19" s="9">
        <v>1026.9000000000001</v>
      </c>
      <c r="BE19" s="57" t="s">
        <v>84</v>
      </c>
      <c r="BF19" s="57">
        <v>2</v>
      </c>
      <c r="BG19" s="67">
        <v>1.8</v>
      </c>
      <c r="BH19" s="57">
        <v>0</v>
      </c>
      <c r="BI19" s="57" t="s">
        <v>85</v>
      </c>
      <c r="BJ19" s="57"/>
      <c r="BK19" s="57"/>
      <c r="BL19" s="65"/>
      <c r="BM19" s="66"/>
    </row>
    <row r="20" spans="1:65" x14ac:dyDescent="0.25">
      <c r="A20" s="21">
        <v>42449</v>
      </c>
      <c r="B20" s="22" t="str">
        <f t="shared" si="1"/>
        <v>16080</v>
      </c>
      <c r="C20" s="1" t="s">
        <v>36</v>
      </c>
      <c r="D20" t="s">
        <v>82</v>
      </c>
      <c r="E20" s="9">
        <v>3</v>
      </c>
      <c r="F20" s="9">
        <v>2</v>
      </c>
      <c r="G20" t="s">
        <v>55</v>
      </c>
      <c r="H20">
        <v>28.495762338861802</v>
      </c>
      <c r="I20">
        <v>-96.495000058784996</v>
      </c>
      <c r="J20" s="9" t="s">
        <v>83</v>
      </c>
      <c r="K20" s="9">
        <v>1758</v>
      </c>
      <c r="L20" s="23" t="s">
        <v>85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  <c r="S20" s="10">
        <v>0</v>
      </c>
      <c r="AH20" s="10">
        <v>0</v>
      </c>
      <c r="AI20" s="10">
        <v>0</v>
      </c>
      <c r="AJ20" s="10">
        <v>0</v>
      </c>
      <c r="AK20" s="10">
        <v>0</v>
      </c>
      <c r="AL20" s="10">
        <v>0</v>
      </c>
      <c r="AM20" s="10">
        <v>0</v>
      </c>
      <c r="BA20" s="108">
        <v>65.900000000000006</v>
      </c>
      <c r="BB20" s="9">
        <v>68.8</v>
      </c>
      <c r="BC20" s="68">
        <v>1026.8</v>
      </c>
      <c r="BD20" s="9">
        <v>1026.9000000000001</v>
      </c>
      <c r="BE20" s="9" t="s">
        <v>84</v>
      </c>
      <c r="BF20" s="26">
        <v>2</v>
      </c>
      <c r="BG20" s="68">
        <v>19.100000000000001</v>
      </c>
      <c r="BH20" s="9">
        <v>0</v>
      </c>
      <c r="BI20" s="9" t="s">
        <v>85</v>
      </c>
      <c r="BL20" s="32"/>
      <c r="BM20" s="31"/>
    </row>
    <row r="21" spans="1:65" x14ac:dyDescent="0.25">
      <c r="A21" s="21">
        <v>42449</v>
      </c>
      <c r="B21" s="22" t="str">
        <f t="shared" si="1"/>
        <v>16080</v>
      </c>
      <c r="C21" s="1" t="s">
        <v>36</v>
      </c>
      <c r="D21" t="s">
        <v>82</v>
      </c>
      <c r="E21" s="9">
        <v>3</v>
      </c>
      <c r="F21" s="9">
        <v>3</v>
      </c>
      <c r="G21" t="s">
        <v>56</v>
      </c>
      <c r="H21">
        <v>28.497612643986901</v>
      </c>
      <c r="I21">
        <v>-96.491453927010198</v>
      </c>
      <c r="J21" s="9" t="s">
        <v>83</v>
      </c>
      <c r="K21" s="9">
        <v>1750</v>
      </c>
      <c r="L21" s="23" t="s">
        <v>85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  <c r="S21" s="10">
        <v>0</v>
      </c>
      <c r="AH21" s="10">
        <v>0</v>
      </c>
      <c r="AI21" s="10">
        <v>0</v>
      </c>
      <c r="AJ21" s="10">
        <v>0</v>
      </c>
      <c r="AK21" s="10">
        <v>0</v>
      </c>
      <c r="AL21" s="10">
        <v>0</v>
      </c>
      <c r="AM21" s="10">
        <v>0</v>
      </c>
      <c r="BA21" s="108">
        <v>65.900000000000006</v>
      </c>
      <c r="BB21" s="9">
        <v>68.8</v>
      </c>
      <c r="BC21" s="68">
        <v>1026.8</v>
      </c>
      <c r="BD21" s="9">
        <v>1026.9000000000001</v>
      </c>
      <c r="BE21" s="9" t="s">
        <v>84</v>
      </c>
      <c r="BF21" s="9">
        <v>2</v>
      </c>
      <c r="BG21" s="68">
        <v>7.4</v>
      </c>
      <c r="BH21" s="9">
        <v>0</v>
      </c>
      <c r="BI21" s="9" t="s">
        <v>85</v>
      </c>
      <c r="BL21" s="32"/>
      <c r="BM21" s="31"/>
    </row>
    <row r="22" spans="1:65" x14ac:dyDescent="0.25">
      <c r="A22" s="21">
        <v>42449</v>
      </c>
      <c r="B22" s="22" t="str">
        <f t="shared" si="1"/>
        <v>16080</v>
      </c>
      <c r="C22" s="1" t="s">
        <v>36</v>
      </c>
      <c r="D22" t="s">
        <v>82</v>
      </c>
      <c r="E22" s="9">
        <v>3</v>
      </c>
      <c r="F22" s="9">
        <v>4</v>
      </c>
      <c r="G22" t="s">
        <v>57</v>
      </c>
      <c r="H22">
        <v>28.4973215404897</v>
      </c>
      <c r="I22">
        <v>-96.4874400850385</v>
      </c>
      <c r="J22" s="9" t="s">
        <v>83</v>
      </c>
      <c r="K22" s="9">
        <v>1741</v>
      </c>
      <c r="L22" s="23" t="s">
        <v>85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  <c r="S22" s="10">
        <v>0</v>
      </c>
      <c r="AH22" s="10">
        <v>0</v>
      </c>
      <c r="AI22" s="10">
        <v>0</v>
      </c>
      <c r="AJ22" s="10">
        <v>0</v>
      </c>
      <c r="AK22" s="10">
        <v>0</v>
      </c>
      <c r="AL22" s="10">
        <v>0</v>
      </c>
      <c r="AM22" s="10">
        <v>0</v>
      </c>
      <c r="BA22" s="108">
        <v>65.900000000000006</v>
      </c>
      <c r="BB22" s="9">
        <v>68.8</v>
      </c>
      <c r="BC22" s="68">
        <v>1026.8</v>
      </c>
      <c r="BD22" s="9">
        <v>1026.9000000000001</v>
      </c>
      <c r="BE22" s="9" t="s">
        <v>84</v>
      </c>
      <c r="BF22" s="9">
        <v>0</v>
      </c>
      <c r="BG22" s="68">
        <v>3</v>
      </c>
      <c r="BH22" s="9">
        <v>0</v>
      </c>
      <c r="BI22" s="9" t="s">
        <v>85</v>
      </c>
      <c r="BL22" s="32"/>
      <c r="BM22" s="31"/>
    </row>
    <row r="23" spans="1:65" x14ac:dyDescent="0.25">
      <c r="A23" s="21">
        <v>42449</v>
      </c>
      <c r="B23" s="22" t="str">
        <f t="shared" si="1"/>
        <v>16080</v>
      </c>
      <c r="C23" s="1" t="s">
        <v>36</v>
      </c>
      <c r="D23" t="s">
        <v>82</v>
      </c>
      <c r="E23" s="9">
        <v>3</v>
      </c>
      <c r="F23" s="9">
        <v>5</v>
      </c>
      <c r="G23" t="s">
        <v>58</v>
      </c>
      <c r="H23">
        <v>28.4977138135582</v>
      </c>
      <c r="I23">
        <v>-96.483474690467105</v>
      </c>
      <c r="J23" s="9" t="s">
        <v>83</v>
      </c>
      <c r="K23" s="9">
        <v>1734</v>
      </c>
      <c r="L23" s="3" t="s">
        <v>85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  <c r="S23" s="10">
        <v>0</v>
      </c>
      <c r="AH23" s="10">
        <v>0</v>
      </c>
      <c r="AI23" s="10">
        <v>0</v>
      </c>
      <c r="AJ23" s="10">
        <v>0</v>
      </c>
      <c r="AK23" s="10">
        <v>0</v>
      </c>
      <c r="AL23" s="10">
        <v>0</v>
      </c>
      <c r="AM23" s="10">
        <v>0</v>
      </c>
      <c r="BA23" s="108">
        <v>65.900000000000006</v>
      </c>
      <c r="BB23" s="9">
        <v>68.8</v>
      </c>
      <c r="BC23" s="68">
        <v>1026.8</v>
      </c>
      <c r="BD23" s="9">
        <v>1026.9000000000001</v>
      </c>
      <c r="BE23" s="9" t="s">
        <v>84</v>
      </c>
      <c r="BF23" s="9">
        <v>0</v>
      </c>
      <c r="BG23" s="68">
        <v>4.0999999999999996</v>
      </c>
      <c r="BH23" s="9">
        <v>0</v>
      </c>
      <c r="BI23" s="9" t="s">
        <v>85</v>
      </c>
      <c r="BL23" s="32"/>
      <c r="BM23" s="31"/>
    </row>
    <row r="24" spans="1:65" x14ac:dyDescent="0.25">
      <c r="A24" s="21">
        <v>42449</v>
      </c>
      <c r="B24" s="22" t="str">
        <f t="shared" si="1"/>
        <v>16080</v>
      </c>
      <c r="C24" s="1" t="s">
        <v>36</v>
      </c>
      <c r="D24" t="s">
        <v>82</v>
      </c>
      <c r="E24" s="9">
        <v>3</v>
      </c>
      <c r="F24" s="9">
        <v>6</v>
      </c>
      <c r="G24" t="s">
        <v>59</v>
      </c>
      <c r="H24">
        <v>28.498513195663602</v>
      </c>
      <c r="I24">
        <v>-96.479560844600201</v>
      </c>
      <c r="J24" s="9" t="s">
        <v>83</v>
      </c>
      <c r="K24" s="9">
        <v>1725</v>
      </c>
      <c r="L24" s="3" t="s">
        <v>85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  <c r="S24" s="10">
        <v>0</v>
      </c>
      <c r="AH24" s="10">
        <v>0</v>
      </c>
      <c r="AI24" s="10">
        <v>0</v>
      </c>
      <c r="AJ24" s="10">
        <v>0</v>
      </c>
      <c r="AK24" s="10">
        <v>0</v>
      </c>
      <c r="AL24" s="10">
        <v>0</v>
      </c>
      <c r="AM24" s="10">
        <v>0</v>
      </c>
      <c r="BA24" s="108">
        <v>65.900000000000006</v>
      </c>
      <c r="BB24" s="9">
        <v>68.8</v>
      </c>
      <c r="BC24" s="68">
        <v>1026.8</v>
      </c>
      <c r="BD24" s="9">
        <v>1026.9000000000001</v>
      </c>
      <c r="BE24" s="9" t="s">
        <v>84</v>
      </c>
      <c r="BF24" s="9">
        <v>0</v>
      </c>
      <c r="BG24" s="68">
        <v>7.4</v>
      </c>
      <c r="BH24" s="9">
        <v>0</v>
      </c>
      <c r="BI24" s="9" t="s">
        <v>85</v>
      </c>
      <c r="BL24" s="32"/>
      <c r="BM24" s="31">
        <f t="shared" ref="BM24:BM40" si="2">CONVERT(BL24,"C","F")</f>
        <v>32</v>
      </c>
    </row>
    <row r="25" spans="1:65" x14ac:dyDescent="0.25">
      <c r="A25" s="21">
        <v>42449</v>
      </c>
      <c r="B25" s="22" t="str">
        <f t="shared" si="1"/>
        <v>16080</v>
      </c>
      <c r="C25" s="1" t="s">
        <v>36</v>
      </c>
      <c r="D25" t="s">
        <v>82</v>
      </c>
      <c r="E25" s="9">
        <v>3</v>
      </c>
      <c r="F25" s="9">
        <v>7</v>
      </c>
      <c r="G25" t="s">
        <v>60</v>
      </c>
      <c r="H25">
        <v>28.502364177256801</v>
      </c>
      <c r="I25">
        <v>-96.478813262656303</v>
      </c>
      <c r="J25" s="9" t="s">
        <v>83</v>
      </c>
      <c r="K25" s="9">
        <v>1720</v>
      </c>
      <c r="L25" s="3" t="s">
        <v>85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  <c r="S25" s="10">
        <v>0</v>
      </c>
      <c r="AH25" s="10">
        <v>0</v>
      </c>
      <c r="AI25" s="10">
        <v>0</v>
      </c>
      <c r="AJ25" s="10">
        <v>0</v>
      </c>
      <c r="AK25" s="10">
        <v>0</v>
      </c>
      <c r="AL25" s="10">
        <v>0</v>
      </c>
      <c r="AM25" s="10">
        <v>0</v>
      </c>
      <c r="BA25" s="108">
        <v>65.900000000000006</v>
      </c>
      <c r="BB25" s="9">
        <v>68.8</v>
      </c>
      <c r="BC25" s="68">
        <v>1026.8</v>
      </c>
      <c r="BD25" s="9">
        <v>1026.9000000000001</v>
      </c>
      <c r="BE25" s="9" t="s">
        <v>84</v>
      </c>
      <c r="BF25" s="9">
        <v>3</v>
      </c>
      <c r="BG25" s="68">
        <v>19.8</v>
      </c>
      <c r="BH25" s="9">
        <v>0</v>
      </c>
      <c r="BI25" s="9" t="s">
        <v>85</v>
      </c>
      <c r="BL25" s="32"/>
      <c r="BM25" s="31">
        <f t="shared" si="2"/>
        <v>32</v>
      </c>
    </row>
    <row r="26" spans="1:65" s="56" customFormat="1" x14ac:dyDescent="0.25">
      <c r="A26" s="53">
        <v>42449</v>
      </c>
      <c r="B26" s="54" t="str">
        <f t="shared" si="1"/>
        <v>16080</v>
      </c>
      <c r="C26" s="55" t="s">
        <v>36</v>
      </c>
      <c r="D26" s="56" t="s">
        <v>88</v>
      </c>
      <c r="E26" s="57">
        <v>5</v>
      </c>
      <c r="F26" s="57">
        <v>1</v>
      </c>
      <c r="G26" s="56" t="s">
        <v>61</v>
      </c>
      <c r="H26" s="56">
        <v>28.460289957001802</v>
      </c>
      <c r="I26" s="56">
        <v>-96.5074231289327</v>
      </c>
      <c r="J26" s="57" t="s">
        <v>83</v>
      </c>
      <c r="K26" s="57">
        <v>1717</v>
      </c>
      <c r="L26" s="69" t="s">
        <v>35</v>
      </c>
      <c r="M26" s="59"/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59">
        <v>0</v>
      </c>
      <c r="T26" s="57"/>
      <c r="U26" s="57"/>
      <c r="V26" s="57"/>
      <c r="W26" s="57"/>
      <c r="X26" s="57"/>
      <c r="Y26" s="57"/>
      <c r="Z26" s="57"/>
      <c r="AA26" s="60"/>
      <c r="AB26" s="57"/>
      <c r="AC26" s="57"/>
      <c r="AD26" s="57"/>
      <c r="AF26" s="61"/>
      <c r="AG26" s="59"/>
      <c r="AH26" s="59">
        <v>0</v>
      </c>
      <c r="AI26" s="59">
        <v>0</v>
      </c>
      <c r="AJ26" s="59">
        <v>0</v>
      </c>
      <c r="AK26" s="59">
        <v>0</v>
      </c>
      <c r="AL26" s="59">
        <v>0</v>
      </c>
      <c r="AM26" s="59">
        <v>0</v>
      </c>
      <c r="AN26" s="57"/>
      <c r="AS26" s="59"/>
      <c r="AU26" s="62"/>
      <c r="AV26" s="63"/>
      <c r="AW26" s="57"/>
      <c r="AX26" s="63"/>
      <c r="AY26" s="63"/>
      <c r="AZ26" s="64"/>
      <c r="BA26" s="59">
        <v>67</v>
      </c>
      <c r="BB26" s="57">
        <v>64.599999999999994</v>
      </c>
      <c r="BC26" s="57">
        <v>1026</v>
      </c>
      <c r="BD26" s="57">
        <v>1026</v>
      </c>
      <c r="BE26" s="57" t="s">
        <v>84</v>
      </c>
      <c r="BF26" s="57">
        <v>2</v>
      </c>
      <c r="BG26" s="57">
        <v>11</v>
      </c>
      <c r="BH26" s="57">
        <v>0</v>
      </c>
      <c r="BI26" s="57" t="s">
        <v>85</v>
      </c>
      <c r="BJ26" s="57"/>
      <c r="BK26" s="57"/>
      <c r="BL26" s="65"/>
      <c r="BM26" s="66">
        <f t="shared" si="2"/>
        <v>32</v>
      </c>
    </row>
    <row r="27" spans="1:65" x14ac:dyDescent="0.25">
      <c r="A27" s="21">
        <v>42449</v>
      </c>
      <c r="B27" s="22" t="str">
        <f t="shared" si="1"/>
        <v>16080</v>
      </c>
      <c r="C27" s="1" t="s">
        <v>36</v>
      </c>
      <c r="D27" t="s">
        <v>88</v>
      </c>
      <c r="E27" s="9">
        <v>5</v>
      </c>
      <c r="F27" s="9">
        <v>3</v>
      </c>
      <c r="G27" t="s">
        <v>62</v>
      </c>
      <c r="H27">
        <v>28.455992219969598</v>
      </c>
      <c r="I27">
        <v>-96.510838167741795</v>
      </c>
      <c r="J27" s="9" t="s">
        <v>83</v>
      </c>
      <c r="K27" s="9">
        <v>1730</v>
      </c>
      <c r="L27" s="3" t="s">
        <v>35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  <c r="S27" s="10">
        <v>0</v>
      </c>
      <c r="AH27" s="10">
        <v>0</v>
      </c>
      <c r="AI27" s="10">
        <v>0</v>
      </c>
      <c r="AJ27" s="10">
        <v>0</v>
      </c>
      <c r="AK27" s="10">
        <v>0</v>
      </c>
      <c r="AL27" s="10">
        <v>0</v>
      </c>
      <c r="AM27" s="10">
        <v>0</v>
      </c>
      <c r="BA27" s="59">
        <v>67</v>
      </c>
      <c r="BB27" s="57">
        <v>64.599999999999994</v>
      </c>
      <c r="BC27" s="57">
        <v>1026</v>
      </c>
      <c r="BD27" s="57">
        <v>1026</v>
      </c>
      <c r="BE27" s="9" t="s">
        <v>84</v>
      </c>
      <c r="BF27" s="9">
        <v>2</v>
      </c>
      <c r="BG27" s="9">
        <v>5.6</v>
      </c>
      <c r="BH27" s="9">
        <v>0</v>
      </c>
      <c r="BI27" s="9" t="s">
        <v>85</v>
      </c>
      <c r="BL27" s="32"/>
      <c r="BM27" s="31">
        <f t="shared" si="2"/>
        <v>32</v>
      </c>
    </row>
    <row r="28" spans="1:65" x14ac:dyDescent="0.25">
      <c r="A28" s="21">
        <v>42449</v>
      </c>
      <c r="B28" s="22" t="str">
        <f t="shared" si="1"/>
        <v>16080</v>
      </c>
      <c r="C28" s="1" t="s">
        <v>36</v>
      </c>
      <c r="D28" t="s">
        <v>88</v>
      </c>
      <c r="E28" s="9">
        <v>5</v>
      </c>
      <c r="F28" s="9">
        <v>4</v>
      </c>
      <c r="G28" t="s">
        <v>63</v>
      </c>
      <c r="H28">
        <v>28.457747390493701</v>
      </c>
      <c r="I28">
        <v>-96.514425706118303</v>
      </c>
      <c r="J28" s="9" t="s">
        <v>83</v>
      </c>
      <c r="K28" s="9">
        <v>1739</v>
      </c>
      <c r="L28" s="3" t="s">
        <v>35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  <c r="S28" s="10">
        <v>0</v>
      </c>
      <c r="AH28" s="10">
        <v>0</v>
      </c>
      <c r="AI28" s="10">
        <v>0</v>
      </c>
      <c r="AJ28" s="10">
        <v>0</v>
      </c>
      <c r="AK28" s="10">
        <v>0</v>
      </c>
      <c r="AL28" s="10">
        <v>0</v>
      </c>
      <c r="AM28" s="10">
        <v>0</v>
      </c>
      <c r="BA28" s="59">
        <v>67</v>
      </c>
      <c r="BB28" s="57">
        <v>64.599999999999994</v>
      </c>
      <c r="BC28" s="57">
        <v>1026</v>
      </c>
      <c r="BD28" s="57">
        <v>1026</v>
      </c>
      <c r="BE28" s="9" t="s">
        <v>84</v>
      </c>
      <c r="BF28" s="9">
        <v>2</v>
      </c>
      <c r="BG28" s="9">
        <v>6.9</v>
      </c>
      <c r="BH28" s="9">
        <v>0</v>
      </c>
      <c r="BI28" s="9" t="s">
        <v>85</v>
      </c>
      <c r="BL28" s="32"/>
      <c r="BM28" s="31">
        <f t="shared" si="2"/>
        <v>32</v>
      </c>
    </row>
    <row r="29" spans="1:65" x14ac:dyDescent="0.25">
      <c r="A29" s="21">
        <v>42449</v>
      </c>
      <c r="B29" s="22" t="str">
        <f t="shared" si="1"/>
        <v>16080</v>
      </c>
      <c r="C29" s="1" t="s">
        <v>36</v>
      </c>
      <c r="D29" t="s">
        <v>88</v>
      </c>
      <c r="E29" s="9">
        <v>5</v>
      </c>
      <c r="F29" s="9">
        <v>5</v>
      </c>
      <c r="G29" t="s">
        <v>64</v>
      </c>
      <c r="H29">
        <v>28.4583119954913</v>
      </c>
      <c r="I29">
        <v>-96.518492437899098</v>
      </c>
      <c r="J29" s="9" t="s">
        <v>83</v>
      </c>
      <c r="K29" s="9">
        <v>1747</v>
      </c>
      <c r="L29" s="3" t="s">
        <v>35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  <c r="S29" s="10">
        <v>0</v>
      </c>
      <c r="AH29" s="10">
        <v>0</v>
      </c>
      <c r="AI29" s="10">
        <v>0</v>
      </c>
      <c r="AJ29" s="10">
        <v>0</v>
      </c>
      <c r="AK29" s="10">
        <v>0</v>
      </c>
      <c r="AL29" s="10">
        <v>0</v>
      </c>
      <c r="AM29" s="10">
        <v>0</v>
      </c>
      <c r="BA29" s="59">
        <v>67</v>
      </c>
      <c r="BB29" s="57">
        <v>64.599999999999994</v>
      </c>
      <c r="BC29" s="57">
        <v>1026</v>
      </c>
      <c r="BD29" s="57">
        <v>1026</v>
      </c>
      <c r="BE29" s="9" t="s">
        <v>84</v>
      </c>
      <c r="BF29" s="9">
        <v>3</v>
      </c>
      <c r="BG29" s="9">
        <v>15.4</v>
      </c>
      <c r="BH29" s="9">
        <v>0</v>
      </c>
      <c r="BI29" s="9" t="s">
        <v>85</v>
      </c>
      <c r="BL29" s="32"/>
      <c r="BM29" s="31">
        <f t="shared" si="2"/>
        <v>32</v>
      </c>
    </row>
    <row r="30" spans="1:65" x14ac:dyDescent="0.25">
      <c r="A30" s="21">
        <v>42449</v>
      </c>
      <c r="B30" s="22" t="str">
        <f t="shared" si="1"/>
        <v>16080</v>
      </c>
      <c r="C30" s="1" t="s">
        <v>36</v>
      </c>
      <c r="D30" t="s">
        <v>88</v>
      </c>
      <c r="E30" s="9">
        <v>5</v>
      </c>
      <c r="F30" s="9">
        <v>6</v>
      </c>
      <c r="G30" t="s">
        <v>65</v>
      </c>
      <c r="H30">
        <v>28.4590607509016</v>
      </c>
      <c r="I30">
        <v>-96.522635696455794</v>
      </c>
      <c r="J30" s="9" t="s">
        <v>83</v>
      </c>
      <c r="K30" s="9">
        <v>1755</v>
      </c>
      <c r="L30" s="3" t="s">
        <v>35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  <c r="S30" s="10">
        <v>0</v>
      </c>
      <c r="AH30" s="10">
        <v>0</v>
      </c>
      <c r="AI30" s="10">
        <v>0</v>
      </c>
      <c r="AJ30" s="10">
        <v>0</v>
      </c>
      <c r="AK30" s="10">
        <v>0</v>
      </c>
      <c r="AL30" s="10">
        <v>0</v>
      </c>
      <c r="AM30" s="10">
        <v>0</v>
      </c>
      <c r="BA30" s="59">
        <v>67</v>
      </c>
      <c r="BB30" s="57">
        <v>64.599999999999994</v>
      </c>
      <c r="BC30" s="57">
        <v>1026</v>
      </c>
      <c r="BD30" s="57">
        <v>1026</v>
      </c>
      <c r="BE30" s="9" t="s">
        <v>84</v>
      </c>
      <c r="BF30" s="9">
        <v>3</v>
      </c>
      <c r="BG30" s="9">
        <v>15.8</v>
      </c>
      <c r="BH30" s="9">
        <v>0</v>
      </c>
      <c r="BI30" s="9" t="s">
        <v>85</v>
      </c>
      <c r="BL30" s="32"/>
      <c r="BM30" s="31">
        <f t="shared" si="2"/>
        <v>32</v>
      </c>
    </row>
    <row r="31" spans="1:65" s="45" customFormat="1" x14ac:dyDescent="0.25">
      <c r="A31" s="70">
        <v>42449</v>
      </c>
      <c r="B31" s="71" t="str">
        <f t="shared" si="1"/>
        <v>16080</v>
      </c>
      <c r="C31" s="13" t="s">
        <v>36</v>
      </c>
      <c r="D31" s="45" t="s">
        <v>88</v>
      </c>
      <c r="E31" s="72">
        <v>5</v>
      </c>
      <c r="F31" s="72">
        <v>7</v>
      </c>
      <c r="G31" s="45" t="s">
        <v>66</v>
      </c>
      <c r="H31" s="45">
        <v>28.462526500225</v>
      </c>
      <c r="I31" s="45">
        <v>-96.523875128477798</v>
      </c>
      <c r="J31" s="72" t="s">
        <v>83</v>
      </c>
      <c r="K31" s="72">
        <v>1803</v>
      </c>
      <c r="L31" s="46" t="s">
        <v>35</v>
      </c>
      <c r="M31" s="14"/>
      <c r="N31" s="14">
        <v>0</v>
      </c>
      <c r="O31" s="14">
        <v>0</v>
      </c>
      <c r="P31" s="14">
        <v>0</v>
      </c>
      <c r="Q31" s="14">
        <v>0</v>
      </c>
      <c r="R31" s="14">
        <v>0</v>
      </c>
      <c r="S31" s="14">
        <v>0</v>
      </c>
      <c r="T31" s="72"/>
      <c r="U31" s="72"/>
      <c r="V31" s="72"/>
      <c r="W31" s="72"/>
      <c r="X31" s="72"/>
      <c r="Y31" s="72"/>
      <c r="Z31" s="72"/>
      <c r="AA31" s="73"/>
      <c r="AB31" s="72"/>
      <c r="AC31" s="72"/>
      <c r="AD31" s="72"/>
      <c r="AF31" s="74"/>
      <c r="AG31" s="14"/>
      <c r="AH31" s="14">
        <v>0</v>
      </c>
      <c r="AI31" s="14">
        <v>0</v>
      </c>
      <c r="AJ31" s="14">
        <v>0</v>
      </c>
      <c r="AK31" s="14">
        <v>0</v>
      </c>
      <c r="AL31" s="14">
        <v>0</v>
      </c>
      <c r="AM31" s="14">
        <v>0</v>
      </c>
      <c r="AN31" s="72"/>
      <c r="AS31" s="14"/>
      <c r="AU31" s="75"/>
      <c r="AV31" s="76"/>
      <c r="AW31" s="72"/>
      <c r="AX31" s="76"/>
      <c r="AY31" s="76"/>
      <c r="AZ31" s="77"/>
      <c r="BA31" s="59">
        <v>67</v>
      </c>
      <c r="BB31" s="57">
        <v>64.599999999999994</v>
      </c>
      <c r="BC31" s="57">
        <v>1026</v>
      </c>
      <c r="BD31" s="57">
        <v>1026</v>
      </c>
      <c r="BE31" s="72" t="s">
        <v>84</v>
      </c>
      <c r="BF31" s="72">
        <v>3</v>
      </c>
      <c r="BG31" s="72">
        <v>11.1</v>
      </c>
      <c r="BH31" s="72">
        <v>0</v>
      </c>
      <c r="BI31" s="72" t="s">
        <v>85</v>
      </c>
      <c r="BJ31" s="72"/>
      <c r="BK31" s="72"/>
      <c r="BL31" s="78"/>
      <c r="BM31" s="79">
        <f t="shared" si="2"/>
        <v>32</v>
      </c>
    </row>
    <row r="32" spans="1:65" x14ac:dyDescent="0.25">
      <c r="A32" s="21">
        <v>42449</v>
      </c>
      <c r="B32" s="22" t="str">
        <f t="shared" si="1"/>
        <v>16080</v>
      </c>
      <c r="C32" s="1" t="s">
        <v>36</v>
      </c>
      <c r="D32" t="s">
        <v>93</v>
      </c>
      <c r="E32" s="9">
        <v>10</v>
      </c>
      <c r="F32" s="9">
        <v>1</v>
      </c>
      <c r="G32" t="s">
        <v>67</v>
      </c>
      <c r="H32">
        <v>28.464982900768501</v>
      </c>
      <c r="I32">
        <v>-96.422558454796601</v>
      </c>
      <c r="J32" s="9" t="s">
        <v>83</v>
      </c>
      <c r="K32" s="9">
        <v>1736</v>
      </c>
      <c r="L32" s="3" t="s">
        <v>35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  <c r="S32" s="10">
        <v>0</v>
      </c>
      <c r="AH32" s="10">
        <v>0</v>
      </c>
      <c r="AI32" s="10">
        <v>0</v>
      </c>
      <c r="AJ32" s="10">
        <v>0</v>
      </c>
      <c r="AK32" s="10">
        <v>0</v>
      </c>
      <c r="AL32" s="10">
        <v>0</v>
      </c>
      <c r="AM32" s="10">
        <v>0</v>
      </c>
      <c r="BA32" s="2">
        <v>65.400000000000006</v>
      </c>
      <c r="BB32" s="9">
        <v>62.4</v>
      </c>
      <c r="BC32" s="9">
        <v>1025.8</v>
      </c>
      <c r="BD32" s="9">
        <v>1026.5</v>
      </c>
      <c r="BE32" s="9" t="s">
        <v>84</v>
      </c>
      <c r="BF32" s="9">
        <v>1</v>
      </c>
      <c r="BG32" s="9">
        <v>14.5</v>
      </c>
      <c r="BH32" s="9">
        <v>0</v>
      </c>
      <c r="BI32" s="9" t="s">
        <v>85</v>
      </c>
    </row>
    <row r="33" spans="1:65" x14ac:dyDescent="0.25">
      <c r="A33" s="21">
        <v>42449</v>
      </c>
      <c r="B33" s="22" t="str">
        <f t="shared" si="1"/>
        <v>16080</v>
      </c>
      <c r="C33" s="1" t="s">
        <v>36</v>
      </c>
      <c r="D33" t="s">
        <v>93</v>
      </c>
      <c r="E33" s="9">
        <v>10</v>
      </c>
      <c r="F33" s="9">
        <v>2</v>
      </c>
      <c r="G33" t="s">
        <v>68</v>
      </c>
      <c r="H33">
        <v>28.4620459657162</v>
      </c>
      <c r="I33">
        <v>-96.423025829717503</v>
      </c>
      <c r="J33" s="9" t="s">
        <v>83</v>
      </c>
      <c r="K33" s="9">
        <v>1749</v>
      </c>
      <c r="L33" s="3" t="s">
        <v>35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  <c r="S33" s="10">
        <v>0</v>
      </c>
      <c r="AH33" s="10">
        <v>0</v>
      </c>
      <c r="AI33" s="10">
        <v>0</v>
      </c>
      <c r="AJ33" s="10">
        <v>0</v>
      </c>
      <c r="AK33" s="10">
        <v>0</v>
      </c>
      <c r="AL33" s="10">
        <v>0</v>
      </c>
      <c r="AM33" s="10">
        <v>0</v>
      </c>
      <c r="BA33" s="108">
        <v>65.400000000000006</v>
      </c>
      <c r="BB33" s="9">
        <v>62.4</v>
      </c>
      <c r="BC33" s="9">
        <v>1025.8</v>
      </c>
      <c r="BD33" s="9">
        <v>1026.5</v>
      </c>
      <c r="BE33" s="9" t="s">
        <v>84</v>
      </c>
      <c r="BF33" s="9">
        <v>2</v>
      </c>
      <c r="BG33" s="9">
        <v>7</v>
      </c>
      <c r="BH33" s="9">
        <v>0</v>
      </c>
      <c r="BI33" s="9" t="s">
        <v>85</v>
      </c>
    </row>
    <row r="34" spans="1:65" x14ac:dyDescent="0.25">
      <c r="A34" s="21">
        <v>42449</v>
      </c>
      <c r="B34" s="22" t="str">
        <f t="shared" si="1"/>
        <v>16080</v>
      </c>
      <c r="C34" s="1" t="s">
        <v>36</v>
      </c>
      <c r="D34" t="s">
        <v>93</v>
      </c>
      <c r="E34" s="9">
        <v>10</v>
      </c>
      <c r="F34" s="9">
        <v>3</v>
      </c>
      <c r="G34" t="s">
        <v>69</v>
      </c>
      <c r="H34">
        <v>28.4583183657377</v>
      </c>
      <c r="I34">
        <v>-96.424336759373503</v>
      </c>
      <c r="J34" s="9" t="s">
        <v>83</v>
      </c>
      <c r="K34" s="9">
        <v>1759</v>
      </c>
      <c r="L34" s="3" t="s">
        <v>35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  <c r="S34" s="10">
        <v>0</v>
      </c>
      <c r="AH34" s="10">
        <v>0</v>
      </c>
      <c r="AI34" s="10">
        <v>0</v>
      </c>
      <c r="AJ34" s="10">
        <v>0</v>
      </c>
      <c r="AK34" s="10">
        <v>0</v>
      </c>
      <c r="AL34" s="10">
        <v>0</v>
      </c>
      <c r="AM34" s="10">
        <v>0</v>
      </c>
      <c r="BA34" s="108">
        <v>65.400000000000006</v>
      </c>
      <c r="BB34" s="9">
        <v>62.4</v>
      </c>
      <c r="BC34" s="9">
        <v>1025.8</v>
      </c>
      <c r="BD34" s="9">
        <v>1026.5</v>
      </c>
      <c r="BE34" s="9" t="s">
        <v>84</v>
      </c>
      <c r="BF34" s="9">
        <v>1</v>
      </c>
      <c r="BG34" s="9">
        <v>6.6</v>
      </c>
      <c r="BH34" s="9">
        <v>0</v>
      </c>
      <c r="BI34" s="9" t="s">
        <v>85</v>
      </c>
      <c r="BL34" s="32"/>
      <c r="BM34" s="31">
        <f t="shared" si="2"/>
        <v>32</v>
      </c>
    </row>
    <row r="35" spans="1:65" x14ac:dyDescent="0.25">
      <c r="A35" s="21">
        <v>42449</v>
      </c>
      <c r="B35" s="22" t="str">
        <f t="shared" si="1"/>
        <v>16080</v>
      </c>
      <c r="C35" s="1" t="s">
        <v>36</v>
      </c>
      <c r="D35" t="s">
        <v>93</v>
      </c>
      <c r="E35" s="9">
        <v>10</v>
      </c>
      <c r="F35" s="9">
        <v>4</v>
      </c>
      <c r="G35" t="s">
        <v>70</v>
      </c>
      <c r="H35">
        <v>28.456915821880099</v>
      </c>
      <c r="I35">
        <v>-96.428139796480494</v>
      </c>
      <c r="J35" s="9" t="s">
        <v>83</v>
      </c>
      <c r="K35" s="9">
        <v>1807</v>
      </c>
      <c r="L35" s="3" t="s">
        <v>35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  <c r="S35" s="10">
        <v>0</v>
      </c>
      <c r="AH35" s="10">
        <v>0</v>
      </c>
      <c r="AI35" s="10">
        <v>0</v>
      </c>
      <c r="AJ35" s="10">
        <v>0</v>
      </c>
      <c r="AK35" s="10">
        <v>0</v>
      </c>
      <c r="AL35" s="10">
        <v>0</v>
      </c>
      <c r="AM35" s="10">
        <v>0</v>
      </c>
      <c r="BA35" s="108">
        <v>65.400000000000006</v>
      </c>
      <c r="BB35" s="9">
        <v>62.4</v>
      </c>
      <c r="BC35" s="9">
        <v>1025.8</v>
      </c>
      <c r="BD35" s="9">
        <v>1026.5</v>
      </c>
      <c r="BE35" s="9" t="s">
        <v>84</v>
      </c>
      <c r="BF35" s="9">
        <v>1</v>
      </c>
      <c r="BG35" s="9">
        <v>14.2</v>
      </c>
      <c r="BH35" s="9">
        <v>0</v>
      </c>
      <c r="BI35" s="9" t="s">
        <v>85</v>
      </c>
      <c r="BL35" s="32"/>
      <c r="BM35" s="31">
        <f t="shared" si="2"/>
        <v>32</v>
      </c>
    </row>
    <row r="36" spans="1:65" x14ac:dyDescent="0.25">
      <c r="A36" s="21">
        <v>42449</v>
      </c>
      <c r="B36" s="22" t="str">
        <f t="shared" si="1"/>
        <v>16080</v>
      </c>
      <c r="C36" s="1" t="s">
        <v>36</v>
      </c>
      <c r="D36" t="s">
        <v>93</v>
      </c>
      <c r="E36" s="9">
        <v>10</v>
      </c>
      <c r="F36" s="9">
        <v>5</v>
      </c>
      <c r="G36" t="s">
        <v>71</v>
      </c>
      <c r="H36">
        <v>28.4546347707509</v>
      </c>
      <c r="I36">
        <v>-96.431405888870302</v>
      </c>
      <c r="J36" s="9" t="s">
        <v>83</v>
      </c>
      <c r="K36" s="9">
        <v>1817</v>
      </c>
      <c r="L36" s="3" t="s">
        <v>35</v>
      </c>
      <c r="N36" s="10">
        <v>0</v>
      </c>
      <c r="O36" s="10">
        <v>0</v>
      </c>
      <c r="P36" s="10">
        <v>0</v>
      </c>
      <c r="Q36" s="10">
        <v>0</v>
      </c>
      <c r="R36" s="10">
        <v>0</v>
      </c>
      <c r="S36" s="10">
        <v>0</v>
      </c>
      <c r="AH36" s="10">
        <v>0</v>
      </c>
      <c r="AI36" s="10">
        <v>0</v>
      </c>
      <c r="AJ36" s="10">
        <v>0</v>
      </c>
      <c r="AK36" s="10">
        <v>0</v>
      </c>
      <c r="AL36" s="10">
        <v>0</v>
      </c>
      <c r="AM36" s="10">
        <v>0</v>
      </c>
      <c r="BA36" s="108">
        <v>65.400000000000006</v>
      </c>
      <c r="BB36" s="9">
        <v>62.4</v>
      </c>
      <c r="BC36" s="9">
        <v>1025.8</v>
      </c>
      <c r="BD36" s="9">
        <v>1026.5</v>
      </c>
      <c r="BE36" s="9" t="s">
        <v>84</v>
      </c>
      <c r="BF36" s="9">
        <v>0</v>
      </c>
      <c r="BG36" s="9">
        <v>9.1999999999999993</v>
      </c>
      <c r="BH36" s="9">
        <v>0</v>
      </c>
      <c r="BI36" s="9" t="s">
        <v>85</v>
      </c>
      <c r="BL36" s="32"/>
      <c r="BM36" s="31">
        <f t="shared" si="2"/>
        <v>32</v>
      </c>
    </row>
    <row r="37" spans="1:65" x14ac:dyDescent="0.25">
      <c r="A37" s="21">
        <v>42449</v>
      </c>
      <c r="B37" s="22" t="str">
        <f t="shared" si="1"/>
        <v>16080</v>
      </c>
      <c r="C37" s="1" t="s">
        <v>36</v>
      </c>
      <c r="D37" t="s">
        <v>93</v>
      </c>
      <c r="E37" s="9">
        <v>10</v>
      </c>
      <c r="F37" s="9">
        <v>6</v>
      </c>
      <c r="G37" t="s">
        <v>72</v>
      </c>
      <c r="H37">
        <v>28.452323880046599</v>
      </c>
      <c r="I37">
        <v>-96.434492776170302</v>
      </c>
      <c r="J37" s="9" t="s">
        <v>83</v>
      </c>
      <c r="K37" s="9">
        <v>1826</v>
      </c>
      <c r="L37" s="3" t="s">
        <v>35</v>
      </c>
      <c r="N37" s="10">
        <v>0</v>
      </c>
      <c r="O37" s="10">
        <v>0</v>
      </c>
      <c r="P37" s="10">
        <v>0</v>
      </c>
      <c r="Q37" s="10">
        <v>0</v>
      </c>
      <c r="R37" s="10">
        <v>0</v>
      </c>
      <c r="S37" s="10">
        <v>0</v>
      </c>
      <c r="AH37" s="10">
        <v>0</v>
      </c>
      <c r="AI37" s="10">
        <v>0</v>
      </c>
      <c r="AJ37" s="10">
        <v>0</v>
      </c>
      <c r="AK37" s="10">
        <v>0</v>
      </c>
      <c r="AL37" s="10">
        <v>0</v>
      </c>
      <c r="AM37" s="10">
        <v>0</v>
      </c>
      <c r="BA37" s="108">
        <v>65.400000000000006</v>
      </c>
      <c r="BB37" s="9">
        <v>62.4</v>
      </c>
      <c r="BC37" s="9">
        <v>1025.8</v>
      </c>
      <c r="BD37" s="9">
        <v>1026.5</v>
      </c>
      <c r="BE37" s="9" t="s">
        <v>84</v>
      </c>
      <c r="BF37" s="9">
        <v>0</v>
      </c>
      <c r="BG37" s="9">
        <v>5.3</v>
      </c>
      <c r="BH37" s="9">
        <v>0</v>
      </c>
      <c r="BI37" s="9" t="s">
        <v>85</v>
      </c>
      <c r="BL37" s="32"/>
      <c r="BM37" s="31">
        <f t="shared" si="2"/>
        <v>32</v>
      </c>
    </row>
    <row r="38" spans="1:65" x14ac:dyDescent="0.25">
      <c r="A38" s="21">
        <v>42449</v>
      </c>
      <c r="B38" s="22" t="str">
        <f t="shared" si="1"/>
        <v>16080</v>
      </c>
      <c r="C38" s="1" t="s">
        <v>36</v>
      </c>
      <c r="D38" t="s">
        <v>93</v>
      </c>
      <c r="E38" s="9">
        <v>10</v>
      </c>
      <c r="F38" s="9">
        <v>7</v>
      </c>
      <c r="G38" t="s">
        <v>73</v>
      </c>
      <c r="H38">
        <v>28.449141774326499</v>
      </c>
      <c r="I38">
        <v>-96.436858568340497</v>
      </c>
      <c r="J38" s="9" t="s">
        <v>83</v>
      </c>
      <c r="K38" s="9">
        <v>1836</v>
      </c>
      <c r="L38" s="3" t="s">
        <v>35</v>
      </c>
      <c r="N38" s="10">
        <v>0</v>
      </c>
      <c r="O38" s="10">
        <v>0</v>
      </c>
      <c r="P38" s="10">
        <v>0</v>
      </c>
      <c r="Q38" s="10">
        <v>0</v>
      </c>
      <c r="R38" s="10">
        <v>0</v>
      </c>
      <c r="S38" s="10">
        <v>0</v>
      </c>
      <c r="AH38" s="10">
        <v>0</v>
      </c>
      <c r="AI38" s="10">
        <v>0</v>
      </c>
      <c r="AJ38" s="10">
        <v>0</v>
      </c>
      <c r="AK38" s="10">
        <v>0</v>
      </c>
      <c r="AL38" s="10">
        <v>0</v>
      </c>
      <c r="AM38" s="10">
        <v>0</v>
      </c>
      <c r="BA38" s="108">
        <v>65.400000000000006</v>
      </c>
      <c r="BB38" s="9">
        <v>62.4</v>
      </c>
      <c r="BC38" s="9">
        <v>1025.8</v>
      </c>
      <c r="BD38" s="9">
        <v>1026.5</v>
      </c>
      <c r="BE38" s="9" t="s">
        <v>84</v>
      </c>
      <c r="BF38" s="9">
        <v>0</v>
      </c>
      <c r="BG38" s="9">
        <v>13.7</v>
      </c>
      <c r="BH38" s="9">
        <v>0</v>
      </c>
      <c r="BI38" s="9" t="s">
        <v>85</v>
      </c>
      <c r="BL38" s="32"/>
      <c r="BM38" s="31">
        <f t="shared" si="2"/>
        <v>32</v>
      </c>
    </row>
    <row r="39" spans="1:65" x14ac:dyDescent="0.25">
      <c r="A39" s="21">
        <v>42449</v>
      </c>
      <c r="B39" s="22" t="str">
        <f t="shared" si="1"/>
        <v>16080</v>
      </c>
      <c r="C39" s="1" t="s">
        <v>36</v>
      </c>
      <c r="D39" t="s">
        <v>93</v>
      </c>
      <c r="E39" s="9">
        <v>10</v>
      </c>
      <c r="F39" s="9">
        <v>8</v>
      </c>
      <c r="G39" t="s">
        <v>74</v>
      </c>
      <c r="H39">
        <v>28.4471120964735</v>
      </c>
      <c r="I39">
        <v>-96.440198337659197</v>
      </c>
      <c r="J39" s="9" t="s">
        <v>83</v>
      </c>
      <c r="K39" s="9">
        <v>1844</v>
      </c>
      <c r="L39" s="3" t="s">
        <v>35</v>
      </c>
      <c r="N39" s="10">
        <v>0</v>
      </c>
      <c r="O39" s="10">
        <v>0</v>
      </c>
      <c r="P39" s="10">
        <v>0</v>
      </c>
      <c r="Q39" s="10">
        <v>0</v>
      </c>
      <c r="R39" s="10">
        <v>0</v>
      </c>
      <c r="S39" s="10">
        <v>0</v>
      </c>
      <c r="AH39" s="10">
        <v>0</v>
      </c>
      <c r="AI39" s="10">
        <v>0</v>
      </c>
      <c r="AJ39" s="10">
        <v>0</v>
      </c>
      <c r="AK39" s="10">
        <v>0</v>
      </c>
      <c r="AL39" s="10">
        <v>0</v>
      </c>
      <c r="AM39" s="10">
        <v>0</v>
      </c>
      <c r="BA39" s="108">
        <v>65.400000000000006</v>
      </c>
      <c r="BB39" s="9">
        <v>62.4</v>
      </c>
      <c r="BC39" s="9">
        <v>1025.8</v>
      </c>
      <c r="BD39" s="9">
        <v>1026.5</v>
      </c>
      <c r="BE39" s="9" t="s">
        <v>84</v>
      </c>
      <c r="BF39" s="9">
        <v>0</v>
      </c>
      <c r="BG39" s="9">
        <v>15.3</v>
      </c>
      <c r="BH39" s="9">
        <v>0</v>
      </c>
      <c r="BI39" s="9" t="s">
        <v>85</v>
      </c>
      <c r="BL39" s="32"/>
      <c r="BM39" s="31">
        <f t="shared" si="2"/>
        <v>32</v>
      </c>
    </row>
    <row r="40" spans="1:65" s="45" customFormat="1" x14ac:dyDescent="0.25">
      <c r="A40" s="70">
        <v>42449</v>
      </c>
      <c r="B40" s="71" t="str">
        <f t="shared" si="1"/>
        <v>16080</v>
      </c>
      <c r="C40" s="13" t="s">
        <v>36</v>
      </c>
      <c r="D40" s="45" t="s">
        <v>93</v>
      </c>
      <c r="E40" s="72">
        <v>10</v>
      </c>
      <c r="F40" s="72">
        <v>9</v>
      </c>
      <c r="G40" s="45" t="s">
        <v>75</v>
      </c>
      <c r="H40" s="45">
        <v>28.4451344702392</v>
      </c>
      <c r="I40" s="45">
        <v>-96.443581692874403</v>
      </c>
      <c r="J40" s="72" t="s">
        <v>83</v>
      </c>
      <c r="K40" s="72">
        <v>1854</v>
      </c>
      <c r="L40" s="46" t="s">
        <v>35</v>
      </c>
      <c r="M40" s="14"/>
      <c r="N40" s="14">
        <v>0</v>
      </c>
      <c r="O40" s="14">
        <v>0</v>
      </c>
      <c r="P40" s="14">
        <v>0</v>
      </c>
      <c r="Q40" s="14">
        <v>0</v>
      </c>
      <c r="R40" s="14">
        <v>0</v>
      </c>
      <c r="S40" s="14">
        <v>0</v>
      </c>
      <c r="T40" s="72"/>
      <c r="U40" s="72"/>
      <c r="V40" s="72"/>
      <c r="W40" s="72"/>
      <c r="X40" s="72"/>
      <c r="Y40" s="72"/>
      <c r="Z40" s="72"/>
      <c r="AA40" s="73"/>
      <c r="AB40" s="72"/>
      <c r="AC40" s="72"/>
      <c r="AD40" s="72"/>
      <c r="AF40" s="74"/>
      <c r="AG40" s="14"/>
      <c r="AH40" s="14">
        <v>0</v>
      </c>
      <c r="AI40" s="14">
        <v>0</v>
      </c>
      <c r="AJ40" s="14">
        <v>0</v>
      </c>
      <c r="AK40" s="14">
        <v>0</v>
      </c>
      <c r="AL40" s="14">
        <v>0</v>
      </c>
      <c r="AM40" s="14">
        <v>1</v>
      </c>
      <c r="AN40" s="72"/>
      <c r="AR40" s="45" t="s">
        <v>94</v>
      </c>
      <c r="AS40" s="14" t="s">
        <v>92</v>
      </c>
      <c r="AT40" s="45">
        <v>95</v>
      </c>
      <c r="AU40" s="75"/>
      <c r="AV40" s="76"/>
      <c r="AW40" s="72"/>
      <c r="AX40" s="76"/>
      <c r="AY40" s="76"/>
      <c r="AZ40" s="77">
        <v>2</v>
      </c>
      <c r="BA40" s="108">
        <v>65.400000000000006</v>
      </c>
      <c r="BB40" s="9">
        <v>62.4</v>
      </c>
      <c r="BC40" s="9">
        <v>1025.8</v>
      </c>
      <c r="BD40" s="9">
        <v>1026.5</v>
      </c>
      <c r="BE40" s="9" t="s">
        <v>84</v>
      </c>
      <c r="BF40" s="72">
        <v>0</v>
      </c>
      <c r="BG40" s="72">
        <v>4.3</v>
      </c>
      <c r="BH40" s="72">
        <v>0</v>
      </c>
      <c r="BI40" s="72" t="s">
        <v>85</v>
      </c>
      <c r="BJ40" s="72"/>
      <c r="BK40" s="72"/>
      <c r="BL40" s="78"/>
      <c r="BM40" s="79">
        <f t="shared" si="2"/>
        <v>32</v>
      </c>
    </row>
    <row r="41" spans="1:65" x14ac:dyDescent="0.25">
      <c r="A41" s="21">
        <v>42449</v>
      </c>
      <c r="B41" s="22" t="str">
        <f t="shared" si="1"/>
        <v>16080</v>
      </c>
      <c r="C41" s="1" t="s">
        <v>36</v>
      </c>
      <c r="D41" t="s">
        <v>86</v>
      </c>
      <c r="E41" s="9">
        <v>12</v>
      </c>
      <c r="F41" s="9">
        <v>1</v>
      </c>
      <c r="G41" t="s">
        <v>76</v>
      </c>
      <c r="H41">
        <v>28.4666364826262</v>
      </c>
      <c r="I41">
        <v>-96.450909571722093</v>
      </c>
      <c r="J41" s="9" t="s">
        <v>83</v>
      </c>
      <c r="K41" s="9">
        <v>1804</v>
      </c>
      <c r="L41" s="3" t="s">
        <v>85</v>
      </c>
      <c r="N41" s="10">
        <v>0</v>
      </c>
      <c r="O41" s="10">
        <v>0</v>
      </c>
      <c r="P41" s="10">
        <v>0</v>
      </c>
      <c r="Q41" s="10">
        <v>0</v>
      </c>
      <c r="R41" s="10">
        <v>0</v>
      </c>
      <c r="S41" s="10">
        <v>0</v>
      </c>
      <c r="AH41" s="9">
        <v>0</v>
      </c>
      <c r="AI41" s="9">
        <v>0</v>
      </c>
      <c r="AJ41" s="9">
        <v>0</v>
      </c>
      <c r="AK41" s="9">
        <v>0</v>
      </c>
      <c r="AL41" s="9">
        <v>0</v>
      </c>
      <c r="AM41" s="9">
        <v>0</v>
      </c>
      <c r="BA41" s="2">
        <v>65.5</v>
      </c>
      <c r="BB41" s="9">
        <v>62.4</v>
      </c>
      <c r="BC41" s="9">
        <v>1025.5</v>
      </c>
      <c r="BD41" s="9">
        <v>1026.5</v>
      </c>
      <c r="BE41" s="9" t="s">
        <v>84</v>
      </c>
      <c r="BF41" s="9">
        <v>3</v>
      </c>
      <c r="BG41" s="9">
        <v>17.600000000000001</v>
      </c>
      <c r="BH41" s="9">
        <v>0</v>
      </c>
      <c r="BI41" s="9" t="s">
        <v>85</v>
      </c>
    </row>
    <row r="42" spans="1:65" x14ac:dyDescent="0.25">
      <c r="A42" s="21">
        <v>42449</v>
      </c>
      <c r="B42" s="22" t="str">
        <f t="shared" si="1"/>
        <v>16080</v>
      </c>
      <c r="C42" s="1" t="s">
        <v>36</v>
      </c>
      <c r="D42" t="s">
        <v>86</v>
      </c>
      <c r="E42" s="9">
        <v>12</v>
      </c>
      <c r="F42" s="9">
        <v>2</v>
      </c>
      <c r="G42" t="s">
        <v>77</v>
      </c>
      <c r="H42">
        <v>28.462842414155599</v>
      </c>
      <c r="I42">
        <v>-96.452029058709698</v>
      </c>
      <c r="J42" s="9" t="s">
        <v>83</v>
      </c>
      <c r="K42" s="9">
        <v>1750</v>
      </c>
      <c r="L42" s="3" t="s">
        <v>85</v>
      </c>
      <c r="N42" s="9">
        <v>0</v>
      </c>
      <c r="O42" s="9">
        <v>0</v>
      </c>
      <c r="P42" s="9">
        <v>0</v>
      </c>
      <c r="Q42" s="9">
        <v>0</v>
      </c>
      <c r="R42" s="9">
        <v>0</v>
      </c>
      <c r="S42" s="9">
        <v>0</v>
      </c>
      <c r="AH42" s="9">
        <v>0</v>
      </c>
      <c r="AI42" s="9">
        <v>0</v>
      </c>
      <c r="AJ42" s="9">
        <v>0</v>
      </c>
      <c r="AK42" s="9">
        <v>0</v>
      </c>
      <c r="AL42" s="9">
        <v>0</v>
      </c>
      <c r="AM42" s="9">
        <v>0</v>
      </c>
      <c r="BA42" s="108">
        <v>65.5</v>
      </c>
      <c r="BB42" s="9">
        <v>62.4</v>
      </c>
      <c r="BC42" s="9">
        <v>1025.5</v>
      </c>
      <c r="BD42" s="9">
        <v>1026.5</v>
      </c>
      <c r="BE42" s="9" t="s">
        <v>84</v>
      </c>
      <c r="BF42" s="9">
        <v>3</v>
      </c>
      <c r="BG42" s="9">
        <v>10.199999999999999</v>
      </c>
      <c r="BH42" s="9">
        <v>0</v>
      </c>
      <c r="BI42" s="9" t="s">
        <v>85</v>
      </c>
    </row>
    <row r="43" spans="1:65" x14ac:dyDescent="0.25">
      <c r="A43" s="21">
        <v>42449</v>
      </c>
      <c r="B43" s="22" t="str">
        <f t="shared" si="1"/>
        <v>16080</v>
      </c>
      <c r="C43" s="1" t="s">
        <v>36</v>
      </c>
      <c r="D43" t="s">
        <v>86</v>
      </c>
      <c r="E43" s="9">
        <v>12</v>
      </c>
      <c r="F43" s="9">
        <v>3</v>
      </c>
      <c r="G43" t="s">
        <v>78</v>
      </c>
      <c r="H43">
        <v>28.459419496357398</v>
      </c>
      <c r="I43">
        <v>-96.449928637593899</v>
      </c>
      <c r="J43" s="9" t="s">
        <v>83</v>
      </c>
      <c r="K43" s="9">
        <v>1732</v>
      </c>
      <c r="L43" s="3" t="s">
        <v>85</v>
      </c>
      <c r="N43" s="9">
        <v>0</v>
      </c>
      <c r="O43" s="9">
        <v>0</v>
      </c>
      <c r="P43" s="9">
        <v>0</v>
      </c>
      <c r="Q43" s="9">
        <v>0</v>
      </c>
      <c r="R43" s="9">
        <v>0</v>
      </c>
      <c r="S43" s="9">
        <v>0</v>
      </c>
      <c r="AH43" s="9">
        <v>0</v>
      </c>
      <c r="AI43" s="9">
        <v>0</v>
      </c>
      <c r="AJ43" s="9">
        <v>0</v>
      </c>
      <c r="AK43" s="9">
        <v>0</v>
      </c>
      <c r="AL43" s="9">
        <v>0</v>
      </c>
      <c r="AM43" s="9">
        <v>0</v>
      </c>
      <c r="BA43" s="108">
        <v>65.5</v>
      </c>
      <c r="BB43" s="9">
        <v>62.4</v>
      </c>
      <c r="BC43" s="9">
        <v>1025.5</v>
      </c>
      <c r="BD43" s="9">
        <v>1026.5</v>
      </c>
      <c r="BE43" s="9" t="s">
        <v>84</v>
      </c>
      <c r="BF43" s="9">
        <v>3</v>
      </c>
      <c r="BG43" s="9">
        <v>13</v>
      </c>
      <c r="BH43" s="9">
        <v>0</v>
      </c>
      <c r="BI43" s="9" t="s">
        <v>85</v>
      </c>
    </row>
    <row r="44" spans="1:65" x14ac:dyDescent="0.25">
      <c r="A44" s="21">
        <v>42449</v>
      </c>
      <c r="B44" s="22" t="str">
        <f t="shared" si="1"/>
        <v>16080</v>
      </c>
      <c r="C44" s="1" t="s">
        <v>36</v>
      </c>
      <c r="D44" t="s">
        <v>86</v>
      </c>
      <c r="E44" s="9">
        <v>12</v>
      </c>
      <c r="F44" s="9">
        <v>4</v>
      </c>
      <c r="G44" t="s">
        <v>79</v>
      </c>
      <c r="H44">
        <v>28.456062125041999</v>
      </c>
      <c r="I44">
        <v>-96.452231230214196</v>
      </c>
      <c r="J44" s="9" t="s">
        <v>83</v>
      </c>
      <c r="K44" s="9">
        <v>1750</v>
      </c>
      <c r="L44" s="3" t="s">
        <v>85</v>
      </c>
      <c r="N44" s="9">
        <v>0</v>
      </c>
      <c r="O44" s="9">
        <v>0</v>
      </c>
      <c r="P44" s="9">
        <v>0</v>
      </c>
      <c r="Q44" s="9">
        <v>0</v>
      </c>
      <c r="R44" s="9">
        <v>0</v>
      </c>
      <c r="S44" s="9">
        <v>0</v>
      </c>
      <c r="AH44" s="9">
        <v>0</v>
      </c>
      <c r="AI44" s="9">
        <v>0</v>
      </c>
      <c r="AJ44" s="9">
        <v>0</v>
      </c>
      <c r="AK44" s="9">
        <v>0</v>
      </c>
      <c r="AL44" s="9">
        <v>0</v>
      </c>
      <c r="AM44" s="9">
        <v>0</v>
      </c>
      <c r="BA44" s="108">
        <v>65.5</v>
      </c>
      <c r="BB44" s="9">
        <v>62.4</v>
      </c>
      <c r="BC44" s="9">
        <v>1025.5</v>
      </c>
      <c r="BD44" s="9">
        <v>1026.5</v>
      </c>
      <c r="BE44" s="9" t="s">
        <v>84</v>
      </c>
      <c r="BF44" s="9">
        <v>3</v>
      </c>
      <c r="BG44" s="9">
        <v>3.3</v>
      </c>
      <c r="BH44" s="9">
        <v>0</v>
      </c>
      <c r="BI44" s="9" t="s">
        <v>85</v>
      </c>
    </row>
    <row r="45" spans="1:65" x14ac:dyDescent="0.25">
      <c r="A45" s="21">
        <v>42449</v>
      </c>
      <c r="B45" s="22" t="str">
        <f t="shared" si="1"/>
        <v>16080</v>
      </c>
      <c r="C45" s="1" t="s">
        <v>36</v>
      </c>
      <c r="D45" t="s">
        <v>86</v>
      </c>
      <c r="E45" s="9">
        <v>12</v>
      </c>
      <c r="F45" s="9">
        <v>5</v>
      </c>
      <c r="G45" t="s">
        <v>80</v>
      </c>
      <c r="H45">
        <v>28.454578276723598</v>
      </c>
      <c r="I45">
        <v>-96.455977857112799</v>
      </c>
      <c r="J45" s="9" t="s">
        <v>83</v>
      </c>
      <c r="K45" s="9">
        <v>1804</v>
      </c>
      <c r="L45" s="3" t="s">
        <v>85</v>
      </c>
      <c r="N45" s="9">
        <v>0</v>
      </c>
      <c r="O45" s="9">
        <v>0</v>
      </c>
      <c r="P45" s="9">
        <v>0</v>
      </c>
      <c r="Q45" s="9">
        <v>0</v>
      </c>
      <c r="R45" s="9">
        <v>0</v>
      </c>
      <c r="S45" s="9">
        <v>0</v>
      </c>
      <c r="AH45" s="9">
        <v>0</v>
      </c>
      <c r="AI45" s="9">
        <v>0</v>
      </c>
      <c r="AJ45" s="9">
        <v>0</v>
      </c>
      <c r="AK45" s="9">
        <v>0</v>
      </c>
      <c r="AL45" s="9">
        <v>0</v>
      </c>
      <c r="AM45" s="9">
        <v>0</v>
      </c>
      <c r="BA45" s="108">
        <v>65.5</v>
      </c>
      <c r="BB45" s="9">
        <v>62.4</v>
      </c>
      <c r="BC45" s="9">
        <v>1025.5</v>
      </c>
      <c r="BD45" s="9">
        <v>1026.5</v>
      </c>
      <c r="BE45" s="9" t="s">
        <v>84</v>
      </c>
      <c r="BF45" s="9">
        <v>3</v>
      </c>
      <c r="BG45" s="9">
        <v>32</v>
      </c>
      <c r="BH45" s="9">
        <v>0</v>
      </c>
      <c r="BI45" s="9" t="s">
        <v>85</v>
      </c>
    </row>
    <row r="46" spans="1:65" x14ac:dyDescent="0.25">
      <c r="AD46" s="40">
        <f>COUNT(N5:N45)</f>
        <v>41</v>
      </c>
    </row>
    <row r="48" spans="1:65" s="4" customFormat="1" ht="15.6" customHeight="1" x14ac:dyDescent="0.25">
      <c r="A48" s="34"/>
      <c r="B48" s="22"/>
      <c r="C48" s="1"/>
      <c r="D48" s="1"/>
      <c r="E48" s="10"/>
      <c r="F48" s="10"/>
      <c r="G48" s="9"/>
      <c r="H48" s="2"/>
      <c r="I48" s="2"/>
      <c r="J48" s="2"/>
      <c r="K48" s="2"/>
      <c r="L48" s="35"/>
      <c r="N48" s="10"/>
      <c r="O48" s="10"/>
      <c r="P48" s="10"/>
      <c r="Q48" s="10"/>
      <c r="R48" s="10"/>
      <c r="S48" s="10"/>
      <c r="T48" s="10"/>
      <c r="U48" s="37"/>
      <c r="V48" s="38"/>
      <c r="W48" s="38"/>
      <c r="X48" s="10"/>
      <c r="Y48" s="10"/>
      <c r="Z48" s="10"/>
      <c r="AA48" s="11"/>
      <c r="AB48" s="10"/>
      <c r="AC48" s="10"/>
      <c r="AD48" s="10"/>
      <c r="AF48" s="39"/>
      <c r="AH48" s="10"/>
      <c r="AI48" s="10"/>
      <c r="AJ48" s="10"/>
      <c r="AK48" s="10"/>
      <c r="AL48" s="10"/>
      <c r="AM48" s="10"/>
      <c r="AN48" s="10"/>
      <c r="AO48" s="37"/>
      <c r="AP48" s="38"/>
      <c r="AQ48" s="37"/>
      <c r="AR48" s="10"/>
      <c r="AS48" s="10"/>
      <c r="AT48" s="10"/>
      <c r="AU48" s="11"/>
      <c r="AV48" s="10"/>
      <c r="AW48" s="10"/>
      <c r="AX48" s="10"/>
      <c r="AY48" s="10"/>
      <c r="AZ48" s="39"/>
      <c r="BA48" s="40"/>
      <c r="BB48" s="4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</row>
    <row r="49" spans="1:65" s="4" customFormat="1" ht="15.6" customHeight="1" x14ac:dyDescent="0.25">
      <c r="A49" s="34"/>
      <c r="B49" s="22"/>
      <c r="C49" s="1"/>
      <c r="D49" s="1"/>
      <c r="E49" s="10"/>
      <c r="F49" s="10"/>
      <c r="G49" s="9"/>
      <c r="H49" s="2"/>
      <c r="I49" s="2"/>
      <c r="J49" s="2"/>
      <c r="K49" s="2"/>
      <c r="L49" s="35"/>
      <c r="N49" s="10"/>
      <c r="O49" s="10"/>
      <c r="P49" s="10"/>
      <c r="Q49" s="10"/>
      <c r="R49" s="10"/>
      <c r="S49" s="10"/>
      <c r="T49" s="10"/>
      <c r="U49" s="37"/>
      <c r="V49" s="38"/>
      <c r="W49" s="38"/>
      <c r="X49" s="10"/>
      <c r="Y49" s="10"/>
      <c r="Z49" s="10"/>
      <c r="AA49" s="11"/>
      <c r="AB49" s="10"/>
      <c r="AC49" s="10"/>
      <c r="AD49" s="10"/>
      <c r="AF49" s="39"/>
      <c r="AH49" s="10"/>
      <c r="AI49" s="10"/>
      <c r="AJ49" s="10"/>
      <c r="AK49" s="10"/>
      <c r="AL49" s="10"/>
      <c r="AM49" s="10"/>
      <c r="AN49" s="10"/>
      <c r="AO49" s="37"/>
      <c r="AP49" s="38"/>
      <c r="AQ49" s="37"/>
      <c r="AR49" s="10"/>
      <c r="AS49" s="10"/>
      <c r="AT49" s="10"/>
      <c r="AU49" s="11"/>
      <c r="AV49" s="10"/>
      <c r="AW49" s="10"/>
      <c r="AX49" s="10"/>
      <c r="AY49" s="10"/>
      <c r="AZ49" s="39"/>
      <c r="BA49" s="40"/>
      <c r="BB49" s="4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</row>
  </sheetData>
  <mergeCells count="2">
    <mergeCell ref="M2:AF2"/>
    <mergeCell ref="AG2:AZ2"/>
  </mergeCells>
  <pageMargins left="0.75" right="0.75" top="1" bottom="1" header="0.5" footer="0.5"/>
  <pageSetup orientation="portrait" horizontalDpi="4294967292" verticalDpi="429496729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46"/>
  <sheetViews>
    <sheetView zoomScale="70" zoomScaleNormal="70" workbookViewId="0">
      <pane ySplit="4" topLeftCell="A7" activePane="bottomLeft" state="frozen"/>
      <selection pane="bottomLeft" activeCell="BH26" sqref="BH26"/>
    </sheetView>
  </sheetViews>
  <sheetFormatPr defaultColWidth="11.25" defaultRowHeight="15.75" x14ac:dyDescent="0.25"/>
  <cols>
    <col min="1" max="1" width="10.75" customWidth="1"/>
    <col min="2" max="2" width="6" bestFit="1" customWidth="1"/>
    <col min="3" max="3" width="3.25" bestFit="1" customWidth="1"/>
    <col min="4" max="4" width="3.875" bestFit="1" customWidth="1"/>
    <col min="5" max="5" width="5.75" bestFit="1" customWidth="1"/>
    <col min="6" max="6" width="6.75" customWidth="1"/>
    <col min="7" max="7" width="9.375" bestFit="1" customWidth="1"/>
    <col min="8" max="9" width="5.375" customWidth="1"/>
    <col min="10" max="11" width="5.25" customWidth="1"/>
    <col min="12" max="12" width="5.25" style="51" customWidth="1"/>
    <col min="13" max="13" width="6.875" bestFit="1" customWidth="1"/>
    <col min="14" max="19" width="2.25" customWidth="1"/>
    <col min="20" max="20" width="3.75" bestFit="1" customWidth="1"/>
    <col min="21" max="21" width="3.75" customWidth="1"/>
    <col min="22" max="22" width="8.25" customWidth="1"/>
    <col min="23" max="23" width="1" customWidth="1"/>
    <col min="24" max="24" width="7.25" bestFit="1" customWidth="1"/>
    <col min="25" max="26" width="7.875" bestFit="1" customWidth="1"/>
    <col min="27" max="27" width="2.125" style="50" customWidth="1"/>
    <col min="28" max="28" width="8.375" customWidth="1"/>
    <col min="29" max="29" width="7.25" bestFit="1" customWidth="1"/>
    <col min="30" max="30" width="8.375" bestFit="1" customWidth="1"/>
    <col min="31" max="31" width="1.25" customWidth="1"/>
    <col min="32" max="32" width="8.125" style="51" customWidth="1"/>
    <col min="33" max="33" width="6.875" customWidth="1"/>
    <col min="34" max="39" width="1.875" customWidth="1"/>
    <col min="40" max="40" width="3.75" bestFit="1" customWidth="1"/>
    <col min="41" max="41" width="4.625" bestFit="1" customWidth="1"/>
    <col min="42" max="42" width="6.25" customWidth="1"/>
    <col min="43" max="43" width="0.625" customWidth="1"/>
    <col min="44" max="44" width="7.25" bestFit="1" customWidth="1"/>
    <col min="45" max="45" width="7.875" bestFit="1" customWidth="1"/>
    <col min="46" max="46" width="8" customWidth="1"/>
    <col min="47" max="47" width="1.375" style="50" customWidth="1"/>
    <col min="48" max="48" width="8.375" bestFit="1" customWidth="1"/>
    <col min="49" max="49" width="7.25" bestFit="1" customWidth="1"/>
    <col min="50" max="50" width="8.375" customWidth="1"/>
    <col min="51" max="51" width="1.125" customWidth="1"/>
    <col min="52" max="52" width="8.375" style="51" customWidth="1"/>
    <col min="53" max="53" width="9.125" bestFit="1" customWidth="1"/>
    <col min="54" max="54" width="10" bestFit="1" customWidth="1"/>
    <col min="55" max="55" width="6.875" bestFit="1" customWidth="1"/>
    <col min="56" max="56" width="7.75" bestFit="1" customWidth="1"/>
    <col min="57" max="57" width="6.75" bestFit="1" customWidth="1"/>
    <col min="58" max="58" width="5.375" bestFit="1" customWidth="1"/>
    <col min="59" max="59" width="5" bestFit="1" customWidth="1"/>
    <col min="60" max="60" width="3.5" bestFit="1" customWidth="1"/>
    <col min="61" max="61" width="11.75" bestFit="1" customWidth="1"/>
    <col min="62" max="63" width="4.125" customWidth="1"/>
  </cols>
  <sheetData>
    <row r="1" spans="1:65" s="1" customFormat="1" x14ac:dyDescent="0.25">
      <c r="E1" s="2"/>
      <c r="F1" s="2"/>
      <c r="J1" s="2"/>
      <c r="K1" s="2"/>
      <c r="L1" s="3"/>
      <c r="M1" s="4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47"/>
      <c r="AB1" s="2"/>
      <c r="AC1" s="2"/>
      <c r="AD1" s="2"/>
      <c r="AF1" s="3"/>
      <c r="AG1" s="2"/>
      <c r="AJ1" s="2"/>
      <c r="AK1" s="2"/>
      <c r="AL1" s="2"/>
      <c r="AM1" s="2"/>
      <c r="AN1" s="2"/>
      <c r="AO1" s="4"/>
      <c r="AP1" s="4"/>
      <c r="AQ1" s="4"/>
      <c r="AS1" s="2"/>
      <c r="AU1" s="52"/>
      <c r="AV1" s="7"/>
      <c r="AW1" s="2"/>
      <c r="AX1" s="7"/>
      <c r="AY1" s="7"/>
      <c r="AZ1" s="8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</row>
    <row r="2" spans="1:65" ht="17.45" customHeight="1" x14ac:dyDescent="0.25">
      <c r="E2" s="9"/>
      <c r="F2" s="9"/>
      <c r="G2" s="9"/>
      <c r="H2" s="2"/>
      <c r="I2" s="2"/>
      <c r="J2" s="9"/>
      <c r="K2" s="9"/>
      <c r="L2" s="3"/>
      <c r="M2" s="109" t="s">
        <v>0</v>
      </c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1"/>
      <c r="AG2" s="112" t="s">
        <v>1</v>
      </c>
      <c r="AH2" s="113"/>
      <c r="AI2" s="113"/>
      <c r="AJ2" s="113"/>
      <c r="AK2" s="113"/>
      <c r="AL2" s="113"/>
      <c r="AM2" s="113"/>
      <c r="AN2" s="113"/>
      <c r="AO2" s="113"/>
      <c r="AP2" s="113"/>
      <c r="AQ2" s="113"/>
      <c r="AR2" s="113"/>
      <c r="AS2" s="113"/>
      <c r="AT2" s="113"/>
      <c r="AU2" s="113"/>
      <c r="AV2" s="113"/>
      <c r="AW2" s="113"/>
      <c r="AX2" s="113"/>
      <c r="AY2" s="113"/>
      <c r="AZ2" s="114"/>
      <c r="BA2" s="2"/>
      <c r="BB2" s="9"/>
      <c r="BC2" s="9"/>
      <c r="BD2" s="9"/>
      <c r="BE2" s="9"/>
      <c r="BF2" s="9"/>
      <c r="BG2" s="9"/>
      <c r="BH2" s="9"/>
      <c r="BI2" s="9"/>
      <c r="BJ2" s="9"/>
      <c r="BK2" s="9"/>
      <c r="BL2" s="1"/>
    </row>
    <row r="3" spans="1:65" s="1" customFormat="1" x14ac:dyDescent="0.25">
      <c r="L3" s="3"/>
      <c r="M3" s="10" t="s">
        <v>2</v>
      </c>
      <c r="N3" s="4">
        <v>3</v>
      </c>
      <c r="O3" s="4"/>
      <c r="P3" s="4"/>
      <c r="Q3" s="4"/>
      <c r="R3" s="4"/>
      <c r="S3" s="4"/>
      <c r="T3" s="4"/>
      <c r="U3" s="4"/>
      <c r="V3" s="4"/>
      <c r="W3" s="4"/>
      <c r="X3" s="10" t="s">
        <v>3</v>
      </c>
      <c r="Y3" s="10" t="s">
        <v>3</v>
      </c>
      <c r="Z3" s="10" t="s">
        <v>3</v>
      </c>
      <c r="AA3" s="48"/>
      <c r="AB3" s="4" t="s">
        <v>4</v>
      </c>
      <c r="AC3" s="4" t="s">
        <v>4</v>
      </c>
      <c r="AD3" s="4" t="s">
        <v>4</v>
      </c>
      <c r="AF3" s="12"/>
      <c r="AG3" s="9" t="s">
        <v>2</v>
      </c>
      <c r="AH3" s="1">
        <v>3</v>
      </c>
      <c r="AO3" s="4"/>
      <c r="AP3" s="4"/>
      <c r="AQ3" s="4"/>
      <c r="AR3" s="2" t="s">
        <v>3</v>
      </c>
      <c r="AS3" s="2" t="s">
        <v>3</v>
      </c>
      <c r="AT3" s="2" t="s">
        <v>3</v>
      </c>
      <c r="AU3" s="47"/>
      <c r="AV3" s="1" t="s">
        <v>4</v>
      </c>
      <c r="AW3" s="1" t="s">
        <v>4</v>
      </c>
      <c r="AX3" s="4" t="s">
        <v>4</v>
      </c>
      <c r="AY3" s="4"/>
      <c r="AZ3" s="1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1" t="s">
        <v>5</v>
      </c>
    </row>
    <row r="4" spans="1:65" s="13" customFormat="1" ht="47.25" x14ac:dyDescent="0.25">
      <c r="A4" s="4" t="s">
        <v>6</v>
      </c>
      <c r="B4" s="13" t="s">
        <v>7</v>
      </c>
      <c r="C4" s="13" t="s">
        <v>8</v>
      </c>
      <c r="D4" s="13" t="s">
        <v>9</v>
      </c>
      <c r="E4" s="14" t="s">
        <v>10</v>
      </c>
      <c r="F4" s="14" t="s">
        <v>11</v>
      </c>
      <c r="G4" s="45" t="s">
        <v>81</v>
      </c>
      <c r="H4" s="45" t="s">
        <v>38</v>
      </c>
      <c r="I4" s="45" t="s">
        <v>39</v>
      </c>
      <c r="J4" s="87" t="s">
        <v>12</v>
      </c>
      <c r="K4" s="14" t="s">
        <v>13</v>
      </c>
      <c r="L4" s="19" t="s">
        <v>37</v>
      </c>
      <c r="M4" s="13" t="s">
        <v>14</v>
      </c>
      <c r="N4" s="14">
        <v>1</v>
      </c>
      <c r="O4" s="14">
        <v>2</v>
      </c>
      <c r="P4" s="14">
        <v>3</v>
      </c>
      <c r="Q4" s="14">
        <v>4</v>
      </c>
      <c r="R4" s="14">
        <v>5</v>
      </c>
      <c r="S4" s="14">
        <v>6</v>
      </c>
      <c r="T4" s="14" t="s">
        <v>15</v>
      </c>
      <c r="U4" s="16" t="s">
        <v>16</v>
      </c>
      <c r="V4" s="17" t="s">
        <v>17</v>
      </c>
      <c r="W4" s="17"/>
      <c r="X4" s="14" t="s">
        <v>18</v>
      </c>
      <c r="Y4" s="14" t="s">
        <v>19</v>
      </c>
      <c r="Z4" s="14" t="s">
        <v>20</v>
      </c>
      <c r="AA4" s="49"/>
      <c r="AB4" s="14" t="s">
        <v>18</v>
      </c>
      <c r="AC4" s="14" t="s">
        <v>19</v>
      </c>
      <c r="AD4" s="14" t="s">
        <v>20</v>
      </c>
      <c r="AF4" s="19" t="s">
        <v>21</v>
      </c>
      <c r="AG4" s="13" t="s">
        <v>14</v>
      </c>
      <c r="AH4" s="14">
        <v>1</v>
      </c>
      <c r="AI4" s="14">
        <v>2</v>
      </c>
      <c r="AJ4" s="14">
        <v>3</v>
      </c>
      <c r="AK4" s="14">
        <v>4</v>
      </c>
      <c r="AL4" s="14">
        <v>5</v>
      </c>
      <c r="AM4" s="14">
        <v>6</v>
      </c>
      <c r="AN4" s="14" t="s">
        <v>15</v>
      </c>
      <c r="AO4" s="16" t="s">
        <v>16</v>
      </c>
      <c r="AP4" s="17" t="s">
        <v>17</v>
      </c>
      <c r="AQ4" s="16"/>
      <c r="AR4" s="14" t="s">
        <v>18</v>
      </c>
      <c r="AS4" s="14" t="s">
        <v>19</v>
      </c>
      <c r="AT4" s="14" t="s">
        <v>20</v>
      </c>
      <c r="AU4" s="49"/>
      <c r="AV4" s="14" t="s">
        <v>18</v>
      </c>
      <c r="AW4" s="14" t="s">
        <v>19</v>
      </c>
      <c r="AX4" s="14" t="s">
        <v>20</v>
      </c>
      <c r="AY4" s="14"/>
      <c r="AZ4" s="19" t="s">
        <v>21</v>
      </c>
      <c r="BA4" s="20" t="s">
        <v>22</v>
      </c>
      <c r="BB4" s="20" t="s">
        <v>23</v>
      </c>
      <c r="BC4" s="14" t="s">
        <v>24</v>
      </c>
      <c r="BD4" s="14" t="s">
        <v>25</v>
      </c>
      <c r="BE4" s="14" t="s">
        <v>26</v>
      </c>
      <c r="BF4" s="14" t="s">
        <v>27</v>
      </c>
      <c r="BG4" s="14" t="s">
        <v>28</v>
      </c>
      <c r="BH4" s="14" t="s">
        <v>29</v>
      </c>
      <c r="BI4" s="14" t="s">
        <v>30</v>
      </c>
      <c r="BJ4" s="14" t="s">
        <v>31</v>
      </c>
      <c r="BK4" s="14" t="s">
        <v>32</v>
      </c>
      <c r="BL4" s="14" t="s">
        <v>33</v>
      </c>
      <c r="BM4" s="14" t="s">
        <v>34</v>
      </c>
    </row>
    <row r="5" spans="1:65" x14ac:dyDescent="0.25">
      <c r="A5" s="86">
        <v>42470</v>
      </c>
      <c r="B5" s="22" t="str">
        <f t="shared" ref="B5:B45" si="0">RIGHT(YEAR(A5),2)&amp;TEXT(A5-DATE(YEAR(A5),1,0),"000")</f>
        <v>16101</v>
      </c>
      <c r="C5" t="s">
        <v>36</v>
      </c>
      <c r="D5" t="s">
        <v>82</v>
      </c>
      <c r="E5" s="9">
        <v>1</v>
      </c>
      <c r="F5" s="9">
        <v>1</v>
      </c>
      <c r="G5" t="s">
        <v>40</v>
      </c>
      <c r="H5">
        <v>28.475165655836399</v>
      </c>
      <c r="I5">
        <v>-96.517628179862996</v>
      </c>
      <c r="J5" s="33" t="s">
        <v>95</v>
      </c>
      <c r="K5" s="42">
        <v>642</v>
      </c>
      <c r="L5" s="51" t="s">
        <v>35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AH5">
        <v>0</v>
      </c>
      <c r="AI5">
        <v>1</v>
      </c>
      <c r="AJ5">
        <v>1</v>
      </c>
      <c r="AK5">
        <v>0</v>
      </c>
      <c r="AL5">
        <v>0</v>
      </c>
      <c r="AM5">
        <v>0</v>
      </c>
      <c r="AR5" t="s">
        <v>99</v>
      </c>
      <c r="AS5" t="s">
        <v>94</v>
      </c>
      <c r="AT5">
        <v>200</v>
      </c>
      <c r="BA5">
        <v>68.8</v>
      </c>
      <c r="BB5">
        <v>71.099999999999994</v>
      </c>
      <c r="BC5">
        <v>1016</v>
      </c>
      <c r="BD5">
        <v>1016.3</v>
      </c>
      <c r="BE5" s="9" t="s">
        <v>106</v>
      </c>
      <c r="BF5">
        <v>1</v>
      </c>
      <c r="BG5" s="91">
        <v>6.9</v>
      </c>
      <c r="BH5">
        <v>1</v>
      </c>
      <c r="BI5" s="9" t="s">
        <v>104</v>
      </c>
    </row>
    <row r="6" spans="1:65" x14ac:dyDescent="0.25">
      <c r="A6" s="86">
        <v>42470</v>
      </c>
      <c r="B6" s="22" t="str">
        <f t="shared" si="0"/>
        <v>16101</v>
      </c>
      <c r="C6" t="s">
        <v>36</v>
      </c>
      <c r="D6" t="s">
        <v>82</v>
      </c>
      <c r="E6" s="9">
        <v>1</v>
      </c>
      <c r="F6" s="9">
        <v>2</v>
      </c>
      <c r="G6" t="s">
        <v>41</v>
      </c>
      <c r="H6">
        <v>28.472052114084299</v>
      </c>
      <c r="I6">
        <v>-96.519775120541397</v>
      </c>
      <c r="J6" s="33" t="s">
        <v>95</v>
      </c>
      <c r="K6" s="42">
        <v>654</v>
      </c>
      <c r="L6" s="51" t="s">
        <v>35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AH6">
        <v>1</v>
      </c>
      <c r="AI6">
        <v>1</v>
      </c>
      <c r="AJ6">
        <v>0</v>
      </c>
      <c r="AK6">
        <v>1</v>
      </c>
      <c r="AL6">
        <v>1</v>
      </c>
      <c r="AM6">
        <v>1</v>
      </c>
      <c r="AN6">
        <v>1</v>
      </c>
      <c r="AO6">
        <v>0</v>
      </c>
      <c r="AP6" t="s">
        <v>84</v>
      </c>
      <c r="AR6" t="s">
        <v>99</v>
      </c>
      <c r="AS6" s="40" t="s">
        <v>83</v>
      </c>
      <c r="AT6">
        <v>180</v>
      </c>
      <c r="AV6" t="s">
        <v>99</v>
      </c>
      <c r="AW6" t="s">
        <v>83</v>
      </c>
      <c r="AX6">
        <v>210</v>
      </c>
      <c r="AZ6" s="51">
        <v>2</v>
      </c>
      <c r="BA6">
        <v>68.8</v>
      </c>
      <c r="BB6">
        <v>71.099999999999994</v>
      </c>
      <c r="BC6">
        <v>1016</v>
      </c>
      <c r="BD6">
        <v>1016.3</v>
      </c>
      <c r="BE6" s="9" t="s">
        <v>106</v>
      </c>
      <c r="BF6">
        <v>0</v>
      </c>
      <c r="BG6" s="91">
        <v>6.8</v>
      </c>
      <c r="BH6">
        <v>1</v>
      </c>
      <c r="BI6" s="9" t="s">
        <v>104</v>
      </c>
    </row>
    <row r="7" spans="1:65" x14ac:dyDescent="0.25">
      <c r="A7" s="86">
        <v>42470</v>
      </c>
      <c r="B7" s="22" t="str">
        <f t="shared" si="0"/>
        <v>16101</v>
      </c>
      <c r="C7" t="s">
        <v>36</v>
      </c>
      <c r="D7" t="s">
        <v>82</v>
      </c>
      <c r="E7" s="9">
        <v>1</v>
      </c>
      <c r="F7" s="9">
        <v>3</v>
      </c>
      <c r="G7" t="s">
        <v>42</v>
      </c>
      <c r="H7">
        <v>28.473500674590401</v>
      </c>
      <c r="I7">
        <v>-96.513935113325701</v>
      </c>
      <c r="J7" s="33" t="s">
        <v>95</v>
      </c>
      <c r="K7" s="42">
        <v>709</v>
      </c>
      <c r="L7" s="51" t="s">
        <v>35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BA7">
        <v>68.8</v>
      </c>
      <c r="BB7">
        <v>71.099999999999994</v>
      </c>
      <c r="BC7">
        <v>1016</v>
      </c>
      <c r="BD7">
        <v>1016.3</v>
      </c>
      <c r="BE7" s="40" t="s">
        <v>106</v>
      </c>
      <c r="BF7">
        <v>1</v>
      </c>
      <c r="BG7" s="91">
        <v>7.6</v>
      </c>
      <c r="BH7">
        <v>1</v>
      </c>
      <c r="BI7" s="40" t="s">
        <v>85</v>
      </c>
    </row>
    <row r="8" spans="1:65" x14ac:dyDescent="0.25">
      <c r="A8" s="86">
        <v>42470</v>
      </c>
      <c r="B8" s="22" t="str">
        <f t="shared" si="0"/>
        <v>16101</v>
      </c>
      <c r="C8" t="s">
        <v>36</v>
      </c>
      <c r="D8" t="s">
        <v>82</v>
      </c>
      <c r="E8" s="9">
        <v>1</v>
      </c>
      <c r="F8" s="9">
        <v>4</v>
      </c>
      <c r="G8" t="s">
        <v>43</v>
      </c>
      <c r="H8">
        <v>28.471164135262299</v>
      </c>
      <c r="I8">
        <v>-96.510735824704099</v>
      </c>
      <c r="J8" s="33" t="s">
        <v>95</v>
      </c>
      <c r="K8" s="42">
        <v>720</v>
      </c>
      <c r="L8" s="51" t="s">
        <v>35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BA8">
        <v>68.8</v>
      </c>
      <c r="BB8">
        <v>71.099999999999994</v>
      </c>
      <c r="BC8">
        <v>1016</v>
      </c>
      <c r="BD8">
        <v>1016.3</v>
      </c>
      <c r="BE8" s="40" t="s">
        <v>106</v>
      </c>
      <c r="BF8">
        <v>1</v>
      </c>
      <c r="BG8" s="91">
        <v>8.6999999999999993</v>
      </c>
      <c r="BH8">
        <v>1</v>
      </c>
      <c r="BI8" s="40" t="s">
        <v>85</v>
      </c>
    </row>
    <row r="9" spans="1:65" x14ac:dyDescent="0.25">
      <c r="A9" s="86">
        <v>42470</v>
      </c>
      <c r="B9" s="22" t="str">
        <f t="shared" si="0"/>
        <v>16101</v>
      </c>
      <c r="C9" t="s">
        <v>36</v>
      </c>
      <c r="D9" t="s">
        <v>82</v>
      </c>
      <c r="E9" s="9">
        <v>1</v>
      </c>
      <c r="F9" s="9">
        <v>5</v>
      </c>
      <c r="G9" t="s">
        <v>44</v>
      </c>
      <c r="H9">
        <v>28.474504156038101</v>
      </c>
      <c r="I9">
        <v>-96.509084086865101</v>
      </c>
      <c r="J9" s="33" t="s">
        <v>95</v>
      </c>
      <c r="K9" s="42">
        <v>731</v>
      </c>
      <c r="L9" s="51" t="s">
        <v>35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BA9">
        <v>68.8</v>
      </c>
      <c r="BB9">
        <v>71.099999999999994</v>
      </c>
      <c r="BC9">
        <v>1016</v>
      </c>
      <c r="BD9">
        <v>1016.3</v>
      </c>
      <c r="BE9" s="40" t="s">
        <v>84</v>
      </c>
      <c r="BF9">
        <v>1</v>
      </c>
      <c r="BG9" s="91">
        <v>10.199999999999999</v>
      </c>
      <c r="BH9">
        <v>1</v>
      </c>
      <c r="BI9" s="40" t="s">
        <v>104</v>
      </c>
    </row>
    <row r="10" spans="1:65" x14ac:dyDescent="0.25">
      <c r="A10" s="86">
        <v>42470</v>
      </c>
      <c r="B10" s="22" t="str">
        <f t="shared" si="0"/>
        <v>16101</v>
      </c>
      <c r="C10" t="s">
        <v>36</v>
      </c>
      <c r="D10" t="s">
        <v>82</v>
      </c>
      <c r="E10" s="9">
        <v>1</v>
      </c>
      <c r="F10" s="9">
        <v>6</v>
      </c>
      <c r="G10" t="s">
        <v>45</v>
      </c>
      <c r="H10">
        <v>28.4770142007619</v>
      </c>
      <c r="I10">
        <v>-96.505720093846307</v>
      </c>
      <c r="J10" s="33" t="s">
        <v>95</v>
      </c>
      <c r="K10" s="42">
        <v>742</v>
      </c>
      <c r="L10" s="51" t="s">
        <v>35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BA10">
        <v>68.8</v>
      </c>
      <c r="BB10">
        <v>71.099999999999994</v>
      </c>
      <c r="BC10">
        <v>1016</v>
      </c>
      <c r="BD10">
        <v>1016.3</v>
      </c>
      <c r="BE10" s="40" t="s">
        <v>106</v>
      </c>
      <c r="BF10">
        <v>1</v>
      </c>
      <c r="BG10" s="91">
        <v>13.3</v>
      </c>
      <c r="BH10">
        <v>1</v>
      </c>
      <c r="BI10" s="40" t="s">
        <v>104</v>
      </c>
    </row>
    <row r="11" spans="1:65" x14ac:dyDescent="0.25">
      <c r="A11" s="86">
        <v>42470</v>
      </c>
      <c r="B11" s="22" t="str">
        <f t="shared" si="0"/>
        <v>16101</v>
      </c>
      <c r="C11" t="s">
        <v>36</v>
      </c>
      <c r="D11" t="s">
        <v>82</v>
      </c>
      <c r="E11" s="9">
        <v>1</v>
      </c>
      <c r="F11" s="9">
        <v>7</v>
      </c>
      <c r="G11" t="s">
        <v>46</v>
      </c>
      <c r="H11">
        <v>28.476398214697799</v>
      </c>
      <c r="I11">
        <v>-96.501763332635093</v>
      </c>
      <c r="J11" s="33" t="s">
        <v>95</v>
      </c>
      <c r="K11" s="42">
        <v>753</v>
      </c>
      <c r="L11" s="51" t="s">
        <v>35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BA11">
        <v>68.8</v>
      </c>
      <c r="BB11">
        <v>71.099999999999994</v>
      </c>
      <c r="BC11">
        <v>1016</v>
      </c>
      <c r="BD11">
        <v>1016.3</v>
      </c>
      <c r="BE11" s="40" t="s">
        <v>106</v>
      </c>
      <c r="BF11">
        <v>1</v>
      </c>
      <c r="BG11" s="91">
        <v>9</v>
      </c>
      <c r="BH11">
        <v>1</v>
      </c>
      <c r="BI11" s="40" t="s">
        <v>85</v>
      </c>
    </row>
    <row r="12" spans="1:65" s="45" customFormat="1" x14ac:dyDescent="0.25">
      <c r="A12" s="70">
        <v>42470</v>
      </c>
      <c r="B12" s="71" t="str">
        <f t="shared" si="0"/>
        <v>16101</v>
      </c>
      <c r="C12" s="45" t="s">
        <v>36</v>
      </c>
      <c r="D12" s="45" t="s">
        <v>82</v>
      </c>
      <c r="E12" s="72">
        <v>1</v>
      </c>
      <c r="F12" s="72">
        <v>8</v>
      </c>
      <c r="G12" s="45" t="s">
        <v>47</v>
      </c>
      <c r="H12" s="45">
        <v>28.4725603926926</v>
      </c>
      <c r="I12" s="45">
        <v>-96.500454163178802</v>
      </c>
      <c r="J12" s="45" t="s">
        <v>95</v>
      </c>
      <c r="K12" s="45">
        <v>802</v>
      </c>
      <c r="L12" s="51" t="s">
        <v>35</v>
      </c>
      <c r="N12" s="45">
        <v>0</v>
      </c>
      <c r="O12" s="45">
        <v>0</v>
      </c>
      <c r="P12" s="45">
        <v>0</v>
      </c>
      <c r="Q12" s="45">
        <v>0</v>
      </c>
      <c r="R12" s="45">
        <v>0</v>
      </c>
      <c r="S12" s="45">
        <v>0</v>
      </c>
      <c r="AA12" s="83"/>
      <c r="AF12" s="82"/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U12" s="83"/>
      <c r="AZ12" s="82"/>
      <c r="BA12">
        <v>68.8</v>
      </c>
      <c r="BB12">
        <v>71.099999999999994</v>
      </c>
      <c r="BC12">
        <v>1016</v>
      </c>
      <c r="BD12">
        <v>1016.3</v>
      </c>
      <c r="BE12" s="72" t="s">
        <v>84</v>
      </c>
      <c r="BF12">
        <v>1</v>
      </c>
      <c r="BG12" s="92">
        <v>12.4</v>
      </c>
      <c r="BH12">
        <v>1</v>
      </c>
      <c r="BI12" s="72" t="s">
        <v>104</v>
      </c>
    </row>
    <row r="13" spans="1:65" x14ac:dyDescent="0.25">
      <c r="A13" s="86">
        <v>42470</v>
      </c>
      <c r="B13" s="22" t="str">
        <f t="shared" si="0"/>
        <v>16101</v>
      </c>
      <c r="C13" t="s">
        <v>36</v>
      </c>
      <c r="D13" t="s">
        <v>90</v>
      </c>
      <c r="E13" s="9">
        <v>2</v>
      </c>
      <c r="F13" s="9">
        <v>1</v>
      </c>
      <c r="G13" t="s">
        <v>48</v>
      </c>
      <c r="H13">
        <v>28.4808763302862</v>
      </c>
      <c r="I13">
        <v>-96.509011918678794</v>
      </c>
      <c r="J13" s="33" t="s">
        <v>95</v>
      </c>
      <c r="K13" s="42">
        <v>738</v>
      </c>
      <c r="L13" s="51" t="s">
        <v>85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BA13">
        <v>68.400000000000006</v>
      </c>
      <c r="BB13">
        <v>70.7</v>
      </c>
      <c r="BC13">
        <v>1016</v>
      </c>
      <c r="BD13">
        <v>1016.1</v>
      </c>
      <c r="BE13" s="41" t="s">
        <v>106</v>
      </c>
      <c r="BF13">
        <v>0</v>
      </c>
      <c r="BG13" s="102">
        <v>9.8000000000000007</v>
      </c>
      <c r="BH13">
        <v>1</v>
      </c>
      <c r="BI13" s="41" t="s">
        <v>104</v>
      </c>
    </row>
    <row r="14" spans="1:65" x14ac:dyDescent="0.25">
      <c r="A14" s="86">
        <v>42470</v>
      </c>
      <c r="B14" s="22" t="str">
        <f t="shared" si="0"/>
        <v>16101</v>
      </c>
      <c r="C14" t="s">
        <v>36</v>
      </c>
      <c r="D14" t="s">
        <v>90</v>
      </c>
      <c r="E14" s="9">
        <v>2</v>
      </c>
      <c r="F14" s="9">
        <v>2</v>
      </c>
      <c r="G14" t="s">
        <v>49</v>
      </c>
      <c r="H14">
        <v>28.480936847627099</v>
      </c>
      <c r="I14">
        <v>-96.504868660122099</v>
      </c>
      <c r="J14" s="33" t="s">
        <v>95</v>
      </c>
      <c r="K14" s="42">
        <v>725</v>
      </c>
      <c r="L14" s="51" t="s">
        <v>85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BA14">
        <v>68.400000000000006</v>
      </c>
      <c r="BB14">
        <v>70.7</v>
      </c>
      <c r="BC14">
        <v>1016</v>
      </c>
      <c r="BD14">
        <v>1016.1</v>
      </c>
      <c r="BE14" s="41" t="s">
        <v>106</v>
      </c>
      <c r="BF14">
        <v>0</v>
      </c>
      <c r="BG14" s="102">
        <v>8.4</v>
      </c>
      <c r="BH14">
        <v>1</v>
      </c>
      <c r="BI14" s="41" t="s">
        <v>104</v>
      </c>
    </row>
    <row r="15" spans="1:65" x14ac:dyDescent="0.25">
      <c r="A15" s="86">
        <v>42470</v>
      </c>
      <c r="B15" s="22" t="str">
        <f t="shared" si="0"/>
        <v>16101</v>
      </c>
      <c r="C15" t="s">
        <v>36</v>
      </c>
      <c r="D15" t="s">
        <v>90</v>
      </c>
      <c r="E15" s="9">
        <v>2</v>
      </c>
      <c r="F15" s="9">
        <v>3</v>
      </c>
      <c r="G15" t="s">
        <v>50</v>
      </c>
      <c r="H15">
        <v>28.484485242515799</v>
      </c>
      <c r="I15">
        <v>-96.5054532978683</v>
      </c>
      <c r="J15" s="33" t="s">
        <v>95</v>
      </c>
      <c r="K15" s="42">
        <v>712</v>
      </c>
      <c r="L15" s="51" t="s">
        <v>85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BA15">
        <v>68.400000000000006</v>
      </c>
      <c r="BB15">
        <v>70.7</v>
      </c>
      <c r="BC15">
        <v>1016</v>
      </c>
      <c r="BD15">
        <v>1016.1</v>
      </c>
      <c r="BE15" s="41" t="s">
        <v>106</v>
      </c>
      <c r="BF15">
        <v>0</v>
      </c>
      <c r="BG15" s="102">
        <v>8.1</v>
      </c>
      <c r="BH15">
        <v>1</v>
      </c>
      <c r="BI15" s="41" t="s">
        <v>104</v>
      </c>
    </row>
    <row r="16" spans="1:65" x14ac:dyDescent="0.25">
      <c r="A16" s="86">
        <v>42470</v>
      </c>
      <c r="B16" s="22" t="str">
        <f t="shared" si="0"/>
        <v>16101</v>
      </c>
      <c r="C16" t="s">
        <v>36</v>
      </c>
      <c r="D16" t="s">
        <v>90</v>
      </c>
      <c r="E16" s="9">
        <v>2</v>
      </c>
      <c r="F16" s="9">
        <v>4</v>
      </c>
      <c r="G16" t="s">
        <v>51</v>
      </c>
      <c r="H16">
        <v>28.487245319411102</v>
      </c>
      <c r="I16">
        <v>-96.502798413857803</v>
      </c>
      <c r="J16" s="33" t="s">
        <v>95</v>
      </c>
      <c r="K16" s="42">
        <v>700</v>
      </c>
      <c r="L16" s="51" t="s">
        <v>85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BA16">
        <v>68.400000000000006</v>
      </c>
      <c r="BB16">
        <v>70.7</v>
      </c>
      <c r="BC16">
        <v>1016</v>
      </c>
      <c r="BD16">
        <v>1016.1</v>
      </c>
      <c r="BE16" s="41" t="s">
        <v>106</v>
      </c>
      <c r="BF16">
        <v>0</v>
      </c>
      <c r="BG16" s="102">
        <v>4.5999999999999996</v>
      </c>
      <c r="BH16">
        <v>1</v>
      </c>
      <c r="BI16" s="41" t="s">
        <v>104</v>
      </c>
    </row>
    <row r="17" spans="1:61" x14ac:dyDescent="0.25">
      <c r="A17" s="86">
        <v>42470</v>
      </c>
      <c r="B17" s="22" t="str">
        <f t="shared" si="0"/>
        <v>16101</v>
      </c>
      <c r="C17" t="s">
        <v>36</v>
      </c>
      <c r="D17" t="s">
        <v>90</v>
      </c>
      <c r="E17" s="9">
        <v>2</v>
      </c>
      <c r="F17" s="9">
        <v>5</v>
      </c>
      <c r="G17" t="s">
        <v>52</v>
      </c>
      <c r="H17">
        <v>28.490173453465101</v>
      </c>
      <c r="I17">
        <v>-96.505368975922394</v>
      </c>
      <c r="J17" s="33" t="s">
        <v>95</v>
      </c>
      <c r="K17" s="42">
        <v>650</v>
      </c>
      <c r="L17" s="51" t="s">
        <v>85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BA17">
        <v>68.400000000000006</v>
      </c>
      <c r="BB17">
        <v>70.7</v>
      </c>
      <c r="BC17">
        <v>1016</v>
      </c>
      <c r="BD17">
        <v>1016.1</v>
      </c>
      <c r="BE17" s="41" t="s">
        <v>106</v>
      </c>
      <c r="BF17">
        <v>0</v>
      </c>
      <c r="BG17" s="102">
        <v>4.8</v>
      </c>
      <c r="BH17">
        <v>1</v>
      </c>
      <c r="BI17" s="41" t="s">
        <v>104</v>
      </c>
    </row>
    <row r="18" spans="1:61" s="45" customFormat="1" x14ac:dyDescent="0.25">
      <c r="A18" s="70">
        <v>42470</v>
      </c>
      <c r="B18" s="71" t="str">
        <f t="shared" si="0"/>
        <v>16101</v>
      </c>
      <c r="C18" s="45" t="s">
        <v>36</v>
      </c>
      <c r="D18" s="45" t="s">
        <v>90</v>
      </c>
      <c r="E18" s="72">
        <v>2</v>
      </c>
      <c r="F18" s="72">
        <v>6</v>
      </c>
      <c r="G18" s="45" t="s">
        <v>53</v>
      </c>
      <c r="H18" s="45">
        <v>28.492595404386499</v>
      </c>
      <c r="I18" s="45">
        <v>-96.502184942364593</v>
      </c>
      <c r="J18" s="45" t="s">
        <v>95</v>
      </c>
      <c r="K18" s="45">
        <v>636</v>
      </c>
      <c r="L18" s="82" t="s">
        <v>85</v>
      </c>
      <c r="N18" s="45">
        <v>0</v>
      </c>
      <c r="O18" s="45">
        <v>0</v>
      </c>
      <c r="P18" s="45">
        <v>0</v>
      </c>
      <c r="Q18" s="45">
        <v>0</v>
      </c>
      <c r="R18" s="45">
        <v>0</v>
      </c>
      <c r="S18" s="45">
        <v>0</v>
      </c>
      <c r="AA18" s="83"/>
      <c r="AF18" s="82"/>
      <c r="AH18" s="45">
        <v>0</v>
      </c>
      <c r="AI18" s="45">
        <v>0</v>
      </c>
      <c r="AJ18" s="45">
        <v>0</v>
      </c>
      <c r="AK18" s="45">
        <v>0</v>
      </c>
      <c r="AL18" s="45">
        <v>0</v>
      </c>
      <c r="AM18" s="45">
        <v>0</v>
      </c>
      <c r="AU18" s="83"/>
      <c r="AZ18" s="82"/>
      <c r="BA18">
        <v>68.400000000000006</v>
      </c>
      <c r="BB18">
        <v>70.7</v>
      </c>
      <c r="BC18">
        <v>1016</v>
      </c>
      <c r="BD18">
        <v>1016.1</v>
      </c>
      <c r="BE18" s="45" t="s">
        <v>106</v>
      </c>
      <c r="BF18" s="45">
        <v>0</v>
      </c>
      <c r="BG18" s="45">
        <v>2.6</v>
      </c>
      <c r="BH18" s="45">
        <v>1</v>
      </c>
      <c r="BI18" s="45" t="s">
        <v>104</v>
      </c>
    </row>
    <row r="19" spans="1:61" x14ac:dyDescent="0.25">
      <c r="A19" s="86">
        <v>42470</v>
      </c>
      <c r="B19" s="22" t="str">
        <f t="shared" si="0"/>
        <v>16101</v>
      </c>
      <c r="C19" t="s">
        <v>36</v>
      </c>
      <c r="D19" t="s">
        <v>103</v>
      </c>
      <c r="E19" s="9">
        <v>3</v>
      </c>
      <c r="F19" s="9">
        <v>1</v>
      </c>
      <c r="G19" t="s">
        <v>54</v>
      </c>
      <c r="H19">
        <v>28.493623025715301</v>
      </c>
      <c r="I19">
        <v>-96.498365895822602</v>
      </c>
      <c r="J19" s="33" t="s">
        <v>95</v>
      </c>
      <c r="K19" s="42">
        <v>751</v>
      </c>
      <c r="L19" s="51" t="s">
        <v>85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BA19" s="95">
        <v>70.3</v>
      </c>
      <c r="BB19" s="56">
        <v>72.5</v>
      </c>
      <c r="BC19" s="56">
        <v>1015.8</v>
      </c>
      <c r="BD19" s="56">
        <v>1016</v>
      </c>
      <c r="BE19" s="56">
        <v>0</v>
      </c>
      <c r="BF19" s="56">
        <v>0</v>
      </c>
      <c r="BG19" s="42">
        <v>2</v>
      </c>
      <c r="BH19" s="42">
        <v>1</v>
      </c>
      <c r="BI19" t="s">
        <v>85</v>
      </c>
    </row>
    <row r="20" spans="1:61" x14ac:dyDescent="0.25">
      <c r="A20" s="86">
        <v>42470</v>
      </c>
      <c r="B20" s="22" t="str">
        <f t="shared" si="0"/>
        <v>16101</v>
      </c>
      <c r="C20" t="s">
        <v>36</v>
      </c>
      <c r="D20" t="s">
        <v>103</v>
      </c>
      <c r="E20" s="9">
        <v>3</v>
      </c>
      <c r="F20" s="9">
        <v>2</v>
      </c>
      <c r="G20" t="s">
        <v>55</v>
      </c>
      <c r="H20">
        <v>28.495762338861802</v>
      </c>
      <c r="I20">
        <v>-96.495000058784996</v>
      </c>
      <c r="J20" s="33" t="s">
        <v>95</v>
      </c>
      <c r="K20" s="42">
        <v>728</v>
      </c>
      <c r="L20" s="51" t="s">
        <v>85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BA20" s="89">
        <v>70.3</v>
      </c>
      <c r="BB20" s="33">
        <v>72.5</v>
      </c>
      <c r="BC20" s="33">
        <v>1015.8</v>
      </c>
      <c r="BD20" s="33">
        <v>1016</v>
      </c>
      <c r="BE20" s="33">
        <v>0</v>
      </c>
      <c r="BF20" s="33">
        <v>0</v>
      </c>
      <c r="BG20" s="42">
        <v>6.7</v>
      </c>
      <c r="BH20" s="42">
        <v>1</v>
      </c>
      <c r="BI20" t="s">
        <v>85</v>
      </c>
    </row>
    <row r="21" spans="1:61" x14ac:dyDescent="0.25">
      <c r="A21" s="86">
        <v>42470</v>
      </c>
      <c r="B21" s="22" t="str">
        <f t="shared" si="0"/>
        <v>16101</v>
      </c>
      <c r="C21" t="s">
        <v>36</v>
      </c>
      <c r="D21" t="s">
        <v>103</v>
      </c>
      <c r="E21" s="9">
        <v>3</v>
      </c>
      <c r="F21" s="9">
        <v>3</v>
      </c>
      <c r="G21" t="s">
        <v>56</v>
      </c>
      <c r="H21">
        <v>28.497612643986901</v>
      </c>
      <c r="I21">
        <v>-96.491453927010198</v>
      </c>
      <c r="J21" s="33" t="s">
        <v>95</v>
      </c>
      <c r="K21" s="42">
        <v>726</v>
      </c>
      <c r="L21" s="51" t="s">
        <v>85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BA21" s="89">
        <v>70.3</v>
      </c>
      <c r="BB21" s="33">
        <v>72.5</v>
      </c>
      <c r="BC21" s="33">
        <v>1015.8</v>
      </c>
      <c r="BD21" s="33">
        <v>1016</v>
      </c>
      <c r="BE21" s="33">
        <v>0</v>
      </c>
      <c r="BF21" s="33">
        <v>0</v>
      </c>
      <c r="BG21" s="42">
        <v>2</v>
      </c>
      <c r="BH21" s="42">
        <v>1</v>
      </c>
      <c r="BI21" t="s">
        <v>85</v>
      </c>
    </row>
    <row r="22" spans="1:61" x14ac:dyDescent="0.25">
      <c r="A22" s="86">
        <v>42470</v>
      </c>
      <c r="B22" s="22" t="str">
        <f t="shared" si="0"/>
        <v>16101</v>
      </c>
      <c r="C22" t="s">
        <v>36</v>
      </c>
      <c r="D22" t="s">
        <v>103</v>
      </c>
      <c r="E22" s="9">
        <v>3</v>
      </c>
      <c r="F22" s="9">
        <v>4</v>
      </c>
      <c r="G22" t="s">
        <v>57</v>
      </c>
      <c r="H22">
        <v>28.4973215404897</v>
      </c>
      <c r="I22">
        <v>-96.4874400850385</v>
      </c>
      <c r="J22" s="33" t="s">
        <v>95</v>
      </c>
      <c r="K22" s="42">
        <v>713</v>
      </c>
      <c r="L22" s="51" t="s">
        <v>85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BA22" s="89">
        <v>70.3</v>
      </c>
      <c r="BB22" s="33">
        <v>72.5</v>
      </c>
      <c r="BC22" s="33">
        <v>1015.8</v>
      </c>
      <c r="BD22" s="33">
        <v>1016</v>
      </c>
      <c r="BE22" s="33">
        <v>0</v>
      </c>
      <c r="BF22" s="33">
        <v>0</v>
      </c>
      <c r="BG22" s="42">
        <v>0</v>
      </c>
      <c r="BH22" s="42">
        <v>1</v>
      </c>
      <c r="BI22" t="s">
        <v>85</v>
      </c>
    </row>
    <row r="23" spans="1:61" x14ac:dyDescent="0.25">
      <c r="A23" s="86">
        <v>42470</v>
      </c>
      <c r="B23" s="22" t="str">
        <f t="shared" si="0"/>
        <v>16101</v>
      </c>
      <c r="C23" t="s">
        <v>36</v>
      </c>
      <c r="D23" t="s">
        <v>103</v>
      </c>
      <c r="E23" s="9">
        <v>3</v>
      </c>
      <c r="F23" s="9">
        <v>5</v>
      </c>
      <c r="G23" t="s">
        <v>58</v>
      </c>
      <c r="H23">
        <v>28.4977138135582</v>
      </c>
      <c r="I23">
        <v>-96.483474690467105</v>
      </c>
      <c r="J23" s="33" t="s">
        <v>95</v>
      </c>
      <c r="K23" s="42">
        <v>701</v>
      </c>
      <c r="L23" s="51" t="s">
        <v>85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BA23" s="89">
        <v>70.3</v>
      </c>
      <c r="BB23" s="33">
        <v>72.5</v>
      </c>
      <c r="BC23" s="33">
        <v>1015.8</v>
      </c>
      <c r="BD23" s="33">
        <v>1016</v>
      </c>
      <c r="BE23" s="33">
        <v>0</v>
      </c>
      <c r="BF23" s="33">
        <v>0</v>
      </c>
      <c r="BG23" s="42">
        <v>1.7</v>
      </c>
      <c r="BH23" s="42">
        <v>1</v>
      </c>
      <c r="BI23" t="s">
        <v>85</v>
      </c>
    </row>
    <row r="24" spans="1:61" x14ac:dyDescent="0.25">
      <c r="A24" s="86">
        <v>42470</v>
      </c>
      <c r="B24" s="22" t="str">
        <f t="shared" si="0"/>
        <v>16101</v>
      </c>
      <c r="C24" t="s">
        <v>36</v>
      </c>
      <c r="D24" t="s">
        <v>103</v>
      </c>
      <c r="E24" s="9">
        <v>3</v>
      </c>
      <c r="F24" s="9">
        <v>6</v>
      </c>
      <c r="G24" t="s">
        <v>59</v>
      </c>
      <c r="H24">
        <v>28.498513195663602</v>
      </c>
      <c r="I24">
        <v>-96.479560844600201</v>
      </c>
      <c r="J24" s="33" t="s">
        <v>95</v>
      </c>
      <c r="K24" s="42">
        <v>649</v>
      </c>
      <c r="L24" s="51" t="s">
        <v>85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R24" s="95" t="s">
        <v>99</v>
      </c>
      <c r="AS24" s="56" t="s">
        <v>99</v>
      </c>
      <c r="AT24" s="56">
        <v>125</v>
      </c>
      <c r="AU24" s="98"/>
      <c r="AV24" t="s">
        <v>105</v>
      </c>
      <c r="BA24" s="89">
        <v>70.3</v>
      </c>
      <c r="BB24" s="33">
        <v>72.5</v>
      </c>
      <c r="BC24" s="33">
        <v>1015.8</v>
      </c>
      <c r="BD24" s="33">
        <v>1016</v>
      </c>
      <c r="BE24" s="33">
        <v>0</v>
      </c>
      <c r="BF24" s="33">
        <v>0</v>
      </c>
      <c r="BG24" s="42">
        <v>3.2</v>
      </c>
      <c r="BH24" s="42">
        <v>1</v>
      </c>
      <c r="BI24" t="s">
        <v>85</v>
      </c>
    </row>
    <row r="25" spans="1:61" s="45" customFormat="1" x14ac:dyDescent="0.25">
      <c r="A25" s="70">
        <v>42470</v>
      </c>
      <c r="B25" s="71" t="str">
        <f t="shared" si="0"/>
        <v>16101</v>
      </c>
      <c r="C25" s="45" t="s">
        <v>36</v>
      </c>
      <c r="D25" s="45" t="s">
        <v>103</v>
      </c>
      <c r="E25" s="72">
        <v>3</v>
      </c>
      <c r="F25" s="72">
        <v>7</v>
      </c>
      <c r="G25" s="45" t="s">
        <v>60</v>
      </c>
      <c r="H25" s="45">
        <v>28.502364177256801</v>
      </c>
      <c r="I25" s="45">
        <v>-96.478813262656303</v>
      </c>
      <c r="J25" s="45" t="s">
        <v>95</v>
      </c>
      <c r="K25" s="45">
        <v>635</v>
      </c>
      <c r="L25" s="82" t="s">
        <v>85</v>
      </c>
      <c r="N25" s="45">
        <v>0</v>
      </c>
      <c r="O25" s="45">
        <v>0</v>
      </c>
      <c r="P25" s="45">
        <v>0</v>
      </c>
      <c r="Q25" s="45">
        <v>0</v>
      </c>
      <c r="R25" s="45">
        <v>0</v>
      </c>
      <c r="S25" s="45">
        <v>0</v>
      </c>
      <c r="AA25" s="83"/>
      <c r="AF25" s="82"/>
      <c r="AH25" s="45">
        <v>0</v>
      </c>
      <c r="AI25" s="45">
        <v>1</v>
      </c>
      <c r="AJ25" s="45">
        <v>1</v>
      </c>
      <c r="AK25" s="45">
        <v>1</v>
      </c>
      <c r="AL25" s="45">
        <v>1</v>
      </c>
      <c r="AM25" s="45">
        <v>0</v>
      </c>
      <c r="AR25" s="88" t="s">
        <v>99</v>
      </c>
      <c r="AS25" s="45" t="s">
        <v>99</v>
      </c>
      <c r="AT25" s="45">
        <v>35</v>
      </c>
      <c r="AU25" s="83"/>
      <c r="AV25" s="96" t="s">
        <v>99</v>
      </c>
      <c r="AW25" s="96" t="s">
        <v>99</v>
      </c>
      <c r="AX25" s="96">
        <v>200</v>
      </c>
      <c r="AY25" s="96"/>
      <c r="AZ25" s="97">
        <v>3</v>
      </c>
      <c r="BA25" s="88">
        <v>70.3</v>
      </c>
      <c r="BB25" s="45">
        <v>72.5</v>
      </c>
      <c r="BC25" s="45">
        <v>1015.8</v>
      </c>
      <c r="BD25" s="45">
        <v>1016</v>
      </c>
      <c r="BE25" s="45">
        <v>0</v>
      </c>
      <c r="BF25" s="45">
        <v>0</v>
      </c>
      <c r="BG25" s="45">
        <v>3.4</v>
      </c>
      <c r="BH25" s="45">
        <v>1</v>
      </c>
      <c r="BI25" s="45" t="s">
        <v>85</v>
      </c>
    </row>
    <row r="26" spans="1:61" x14ac:dyDescent="0.25">
      <c r="A26" s="86">
        <v>42470</v>
      </c>
      <c r="B26" s="22" t="str">
        <f t="shared" si="0"/>
        <v>16101</v>
      </c>
      <c r="C26" t="s">
        <v>36</v>
      </c>
      <c r="D26" s="42" t="s">
        <v>93</v>
      </c>
      <c r="E26" s="9">
        <v>5</v>
      </c>
      <c r="F26" s="9">
        <v>1</v>
      </c>
      <c r="G26" t="s">
        <v>61</v>
      </c>
      <c r="H26">
        <v>28.460289957001802</v>
      </c>
      <c r="I26">
        <v>-96.5074231289327</v>
      </c>
      <c r="J26" s="33" t="s">
        <v>95</v>
      </c>
      <c r="K26" s="42">
        <v>742</v>
      </c>
      <c r="L26" s="51" t="s">
        <v>85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BA26" s="99">
        <v>69.400000000000006</v>
      </c>
      <c r="BB26" s="42">
        <v>71.099999999999994</v>
      </c>
      <c r="BC26" s="42">
        <v>1016.9</v>
      </c>
      <c r="BD26" s="42">
        <v>1017</v>
      </c>
      <c r="BE26" s="42">
        <v>1</v>
      </c>
      <c r="BF26" s="42">
        <v>1</v>
      </c>
      <c r="BG26" s="42">
        <v>6.3</v>
      </c>
      <c r="BH26" s="42">
        <v>1</v>
      </c>
      <c r="BI26" s="42" t="s">
        <v>85</v>
      </c>
    </row>
    <row r="27" spans="1:61" x14ac:dyDescent="0.25">
      <c r="A27" s="86">
        <v>42470</v>
      </c>
      <c r="B27" s="22" t="str">
        <f t="shared" si="0"/>
        <v>16101</v>
      </c>
      <c r="C27" t="s">
        <v>36</v>
      </c>
      <c r="D27" s="42" t="s">
        <v>93</v>
      </c>
      <c r="E27" s="9">
        <v>5</v>
      </c>
      <c r="F27" s="9">
        <v>3</v>
      </c>
      <c r="G27" t="s">
        <v>62</v>
      </c>
      <c r="H27">
        <v>28.455992219969598</v>
      </c>
      <c r="I27">
        <v>-96.510838167741795</v>
      </c>
      <c r="J27" s="33" t="s">
        <v>95</v>
      </c>
      <c r="K27" s="42">
        <v>731</v>
      </c>
      <c r="L27" s="51" t="s">
        <v>85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BA27" s="99">
        <v>69.400000000000006</v>
      </c>
      <c r="BB27" s="42">
        <v>71.099999999999994</v>
      </c>
      <c r="BC27" s="42">
        <v>1016.9</v>
      </c>
      <c r="BD27" s="42">
        <v>1017</v>
      </c>
      <c r="BE27" s="42">
        <v>1</v>
      </c>
      <c r="BF27" s="42">
        <v>1</v>
      </c>
      <c r="BG27" s="42">
        <v>2.6</v>
      </c>
      <c r="BH27" s="42">
        <v>1</v>
      </c>
      <c r="BI27" s="42" t="s">
        <v>85</v>
      </c>
    </row>
    <row r="28" spans="1:61" x14ac:dyDescent="0.25">
      <c r="A28" s="86">
        <v>42470</v>
      </c>
      <c r="B28" s="22" t="str">
        <f t="shared" si="0"/>
        <v>16101</v>
      </c>
      <c r="C28" t="s">
        <v>36</v>
      </c>
      <c r="D28" s="42" t="s">
        <v>93</v>
      </c>
      <c r="E28" s="9">
        <v>5</v>
      </c>
      <c r="F28" s="9">
        <v>4</v>
      </c>
      <c r="G28" t="s">
        <v>63</v>
      </c>
      <c r="H28">
        <v>28.457747390493701</v>
      </c>
      <c r="I28">
        <v>-96.514425706118303</v>
      </c>
      <c r="J28" s="33" t="s">
        <v>95</v>
      </c>
      <c r="K28" s="42">
        <v>722</v>
      </c>
      <c r="L28" s="51" t="s">
        <v>85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BA28" s="99">
        <v>69.400000000000006</v>
      </c>
      <c r="BB28" s="42">
        <v>71.099999999999994</v>
      </c>
      <c r="BC28" s="42">
        <v>1016.9</v>
      </c>
      <c r="BD28" s="42">
        <v>1017</v>
      </c>
      <c r="BE28" s="42">
        <v>1</v>
      </c>
      <c r="BF28" s="42">
        <v>1</v>
      </c>
      <c r="BG28" s="42">
        <v>5.3</v>
      </c>
      <c r="BH28" s="42">
        <v>1</v>
      </c>
      <c r="BI28" s="42" t="s">
        <v>85</v>
      </c>
    </row>
    <row r="29" spans="1:61" x14ac:dyDescent="0.25">
      <c r="A29" s="86">
        <v>42470</v>
      </c>
      <c r="B29" s="22" t="str">
        <f t="shared" si="0"/>
        <v>16101</v>
      </c>
      <c r="C29" t="s">
        <v>36</v>
      </c>
      <c r="D29" s="42" t="s">
        <v>93</v>
      </c>
      <c r="E29" s="9">
        <v>5</v>
      </c>
      <c r="F29" s="9">
        <v>5</v>
      </c>
      <c r="G29" t="s">
        <v>64</v>
      </c>
      <c r="H29">
        <v>28.4583119954913</v>
      </c>
      <c r="I29">
        <v>-96.518492437899098</v>
      </c>
      <c r="J29" s="33" t="s">
        <v>95</v>
      </c>
      <c r="K29" s="42">
        <v>714</v>
      </c>
      <c r="L29" s="51" t="s">
        <v>85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BA29" s="99">
        <v>69.400000000000006</v>
      </c>
      <c r="BB29" s="42">
        <v>71.099999999999994</v>
      </c>
      <c r="BC29" s="42">
        <v>1016.9</v>
      </c>
      <c r="BD29" s="42">
        <v>1017</v>
      </c>
      <c r="BE29" s="42">
        <v>1</v>
      </c>
      <c r="BF29" s="42">
        <v>1</v>
      </c>
      <c r="BG29" s="42">
        <v>10</v>
      </c>
      <c r="BH29" s="42">
        <v>1</v>
      </c>
      <c r="BI29" s="42" t="s">
        <v>85</v>
      </c>
    </row>
    <row r="30" spans="1:61" x14ac:dyDescent="0.25">
      <c r="A30" s="86">
        <v>42470</v>
      </c>
      <c r="B30" s="22" t="str">
        <f t="shared" si="0"/>
        <v>16101</v>
      </c>
      <c r="C30" t="s">
        <v>36</v>
      </c>
      <c r="D30" s="42" t="s">
        <v>93</v>
      </c>
      <c r="E30" s="9">
        <v>5</v>
      </c>
      <c r="F30" s="9">
        <v>6</v>
      </c>
      <c r="G30" t="s">
        <v>65</v>
      </c>
      <c r="H30">
        <v>28.4590607509016</v>
      </c>
      <c r="I30">
        <v>-96.522635696455794</v>
      </c>
      <c r="J30" s="33" t="s">
        <v>95</v>
      </c>
      <c r="K30" s="42">
        <v>704</v>
      </c>
      <c r="L30" s="51" t="s">
        <v>85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BA30" s="99">
        <v>69.400000000000006</v>
      </c>
      <c r="BB30" s="42">
        <v>71.099999999999994</v>
      </c>
      <c r="BC30" s="42">
        <v>1016.9</v>
      </c>
      <c r="BD30" s="42">
        <v>1017</v>
      </c>
      <c r="BE30" s="42">
        <v>1</v>
      </c>
      <c r="BF30" s="42">
        <v>1</v>
      </c>
      <c r="BG30" s="42">
        <v>7.5</v>
      </c>
      <c r="BH30" s="42">
        <v>1</v>
      </c>
      <c r="BI30" s="42" t="s">
        <v>85</v>
      </c>
    </row>
    <row r="31" spans="1:61" s="45" customFormat="1" x14ac:dyDescent="0.25">
      <c r="A31" s="70">
        <v>42470</v>
      </c>
      <c r="B31" s="71" t="str">
        <f t="shared" si="0"/>
        <v>16101</v>
      </c>
      <c r="C31" s="45" t="s">
        <v>36</v>
      </c>
      <c r="D31" s="42" t="s">
        <v>93</v>
      </c>
      <c r="E31" s="72">
        <v>5</v>
      </c>
      <c r="F31" s="72">
        <v>7</v>
      </c>
      <c r="G31" s="45" t="s">
        <v>66</v>
      </c>
      <c r="H31" s="45">
        <v>28.462526500225</v>
      </c>
      <c r="I31" s="45">
        <v>-96.523875128477798</v>
      </c>
      <c r="J31" s="45" t="s">
        <v>95</v>
      </c>
      <c r="K31" s="45">
        <v>656</v>
      </c>
      <c r="L31" s="82" t="s">
        <v>85</v>
      </c>
      <c r="N31" s="45">
        <v>0</v>
      </c>
      <c r="O31" s="45">
        <v>0</v>
      </c>
      <c r="P31" s="45">
        <v>0</v>
      </c>
      <c r="Q31" s="45">
        <v>0</v>
      </c>
      <c r="R31" s="45">
        <v>0</v>
      </c>
      <c r="S31" s="45">
        <v>0</v>
      </c>
      <c r="AA31" s="83"/>
      <c r="AF31" s="82"/>
      <c r="AH31" s="45">
        <v>0</v>
      </c>
      <c r="AI31" s="45">
        <v>0</v>
      </c>
      <c r="AJ31" s="45">
        <v>0</v>
      </c>
      <c r="AK31" s="45">
        <v>0</v>
      </c>
      <c r="AL31" s="45">
        <v>0</v>
      </c>
      <c r="AM31" s="45">
        <v>0</v>
      </c>
      <c r="AU31" s="83"/>
      <c r="AZ31" s="82"/>
      <c r="BA31" s="100">
        <v>69.400000000000006</v>
      </c>
      <c r="BB31" s="101">
        <v>71.099999999999994</v>
      </c>
      <c r="BC31" s="101">
        <v>1016.9</v>
      </c>
      <c r="BD31" s="101">
        <v>1017</v>
      </c>
      <c r="BE31" s="101">
        <v>1</v>
      </c>
      <c r="BF31" s="45">
        <v>1</v>
      </c>
      <c r="BG31" s="45">
        <v>6.5</v>
      </c>
      <c r="BH31" s="45">
        <v>1</v>
      </c>
      <c r="BI31" s="45" t="s">
        <v>85</v>
      </c>
    </row>
    <row r="32" spans="1:61" x14ac:dyDescent="0.25">
      <c r="A32" s="86">
        <v>42470</v>
      </c>
      <c r="B32" s="22" t="str">
        <f t="shared" si="0"/>
        <v>16101</v>
      </c>
      <c r="C32" t="s">
        <v>36</v>
      </c>
      <c r="D32" t="s">
        <v>98</v>
      </c>
      <c r="E32" s="9">
        <v>10</v>
      </c>
      <c r="F32" s="9">
        <v>1</v>
      </c>
      <c r="G32" t="s">
        <v>67</v>
      </c>
      <c r="H32">
        <v>28.464982900768501</v>
      </c>
      <c r="I32">
        <v>-96.422558454796601</v>
      </c>
      <c r="J32" s="33" t="s">
        <v>95</v>
      </c>
      <c r="K32" s="42">
        <v>749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BA32" s="91">
        <v>69.099999999999994</v>
      </c>
      <c r="BB32" s="91">
        <v>72.099999999999994</v>
      </c>
      <c r="BC32" s="91">
        <v>1015.6</v>
      </c>
      <c r="BD32" s="91">
        <v>1016.3</v>
      </c>
      <c r="BE32">
        <v>1</v>
      </c>
      <c r="BF32" s="94">
        <v>1</v>
      </c>
      <c r="BG32" s="91">
        <v>5</v>
      </c>
      <c r="BH32" s="90">
        <v>2</v>
      </c>
    </row>
    <row r="33" spans="1:60" x14ac:dyDescent="0.25">
      <c r="A33" s="21">
        <v>42470</v>
      </c>
      <c r="B33" s="22" t="str">
        <f t="shared" si="0"/>
        <v>16101</v>
      </c>
      <c r="C33" t="s">
        <v>36</v>
      </c>
      <c r="D33" t="s">
        <v>98</v>
      </c>
      <c r="E33" s="9">
        <v>10</v>
      </c>
      <c r="F33" s="9">
        <v>2</v>
      </c>
      <c r="G33" t="s">
        <v>68</v>
      </c>
      <c r="H33">
        <v>28.4620459657162</v>
      </c>
      <c r="I33">
        <v>-96.423025829717503</v>
      </c>
      <c r="J33" t="s">
        <v>95</v>
      </c>
      <c r="K33">
        <v>740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AH33">
        <v>0</v>
      </c>
      <c r="AI33">
        <v>0</v>
      </c>
      <c r="AJ33">
        <v>0</v>
      </c>
      <c r="AK33">
        <v>0</v>
      </c>
      <c r="AL33">
        <v>1</v>
      </c>
      <c r="AM33">
        <v>0</v>
      </c>
      <c r="AR33" t="s">
        <v>99</v>
      </c>
      <c r="AS33" t="s">
        <v>99</v>
      </c>
      <c r="AT33">
        <v>80</v>
      </c>
      <c r="AZ33" s="51">
        <v>1</v>
      </c>
      <c r="BA33" s="91">
        <v>69.099999999999994</v>
      </c>
      <c r="BB33" s="91">
        <v>72.099999999999994</v>
      </c>
      <c r="BC33" s="91">
        <v>1015.6</v>
      </c>
      <c r="BD33" s="91">
        <v>1016.3</v>
      </c>
      <c r="BE33">
        <v>1</v>
      </c>
      <c r="BF33" s="94">
        <v>1</v>
      </c>
      <c r="BG33" s="91">
        <v>3.1</v>
      </c>
      <c r="BH33" s="90">
        <v>2</v>
      </c>
    </row>
    <row r="34" spans="1:60" x14ac:dyDescent="0.25">
      <c r="A34" s="21">
        <v>42470</v>
      </c>
      <c r="B34" s="22" t="str">
        <f t="shared" si="0"/>
        <v>16101</v>
      </c>
      <c r="C34" t="s">
        <v>36</v>
      </c>
      <c r="D34" t="s">
        <v>98</v>
      </c>
      <c r="E34" s="9">
        <v>10</v>
      </c>
      <c r="F34" s="9">
        <v>3</v>
      </c>
      <c r="G34" t="s">
        <v>69</v>
      </c>
      <c r="H34">
        <v>28.4583183657377</v>
      </c>
      <c r="I34">
        <v>-96.424336759373503</v>
      </c>
      <c r="J34" t="s">
        <v>95</v>
      </c>
      <c r="K34">
        <v>730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AH34">
        <v>1</v>
      </c>
      <c r="AI34">
        <v>1</v>
      </c>
      <c r="AJ34">
        <v>1</v>
      </c>
      <c r="AK34">
        <v>1</v>
      </c>
      <c r="AL34">
        <v>0</v>
      </c>
      <c r="AM34">
        <v>0</v>
      </c>
      <c r="AR34" t="s">
        <v>101</v>
      </c>
      <c r="AS34" t="s">
        <v>99</v>
      </c>
      <c r="AT34">
        <v>170</v>
      </c>
      <c r="AZ34" s="51">
        <v>1</v>
      </c>
      <c r="BA34" s="91">
        <v>69.099999999999994</v>
      </c>
      <c r="BB34" s="91">
        <v>72.099999999999994</v>
      </c>
      <c r="BC34" s="91">
        <v>1015.6</v>
      </c>
      <c r="BD34" s="91">
        <v>1016.3</v>
      </c>
      <c r="BE34">
        <v>1</v>
      </c>
      <c r="BF34" s="94">
        <v>1</v>
      </c>
      <c r="BG34" s="91">
        <v>7.6</v>
      </c>
      <c r="BH34" s="90">
        <v>2</v>
      </c>
    </row>
    <row r="35" spans="1:60" x14ac:dyDescent="0.25">
      <c r="A35" s="21">
        <v>42470</v>
      </c>
      <c r="B35" s="22" t="str">
        <f t="shared" si="0"/>
        <v>16101</v>
      </c>
      <c r="C35" t="s">
        <v>36</v>
      </c>
      <c r="D35" t="s">
        <v>98</v>
      </c>
      <c r="E35" s="9">
        <v>10</v>
      </c>
      <c r="F35" s="9">
        <v>4</v>
      </c>
      <c r="G35" t="s">
        <v>70</v>
      </c>
      <c r="H35">
        <v>28.456915821880099</v>
      </c>
      <c r="I35">
        <v>-96.428139796480494</v>
      </c>
      <c r="J35" t="s">
        <v>95</v>
      </c>
      <c r="K35">
        <v>722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AH35">
        <v>1</v>
      </c>
      <c r="AI35">
        <v>1</v>
      </c>
      <c r="AJ35">
        <v>1</v>
      </c>
      <c r="AK35">
        <v>0</v>
      </c>
      <c r="AL35">
        <v>1</v>
      </c>
      <c r="AM35">
        <v>1</v>
      </c>
      <c r="AR35" t="s">
        <v>102</v>
      </c>
      <c r="AS35" t="s">
        <v>99</v>
      </c>
      <c r="AT35">
        <v>150</v>
      </c>
      <c r="AZ35" s="51">
        <v>1</v>
      </c>
      <c r="BA35" s="91">
        <v>69.099999999999994</v>
      </c>
      <c r="BB35" s="91">
        <v>72.099999999999994</v>
      </c>
      <c r="BC35" s="91">
        <v>1015.6</v>
      </c>
      <c r="BD35" s="91">
        <v>1016.3</v>
      </c>
      <c r="BE35">
        <v>1</v>
      </c>
      <c r="BF35" s="94">
        <v>1</v>
      </c>
      <c r="BG35" s="91">
        <v>7</v>
      </c>
      <c r="BH35" s="90">
        <v>2</v>
      </c>
    </row>
    <row r="36" spans="1:60" x14ac:dyDescent="0.25">
      <c r="A36" s="86">
        <v>42470</v>
      </c>
      <c r="B36" s="22" t="str">
        <f t="shared" si="0"/>
        <v>16101</v>
      </c>
      <c r="C36" t="s">
        <v>36</v>
      </c>
      <c r="D36" t="s">
        <v>98</v>
      </c>
      <c r="E36" s="9">
        <v>10</v>
      </c>
      <c r="F36" s="9">
        <v>5</v>
      </c>
      <c r="G36" t="s">
        <v>71</v>
      </c>
      <c r="H36">
        <v>28.4546347707509</v>
      </c>
      <c r="I36">
        <v>-96.431405888870302</v>
      </c>
      <c r="J36" t="s">
        <v>95</v>
      </c>
      <c r="K36">
        <v>714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AH36">
        <v>0</v>
      </c>
      <c r="AI36">
        <v>0</v>
      </c>
      <c r="AJ36">
        <v>1</v>
      </c>
      <c r="AK36">
        <v>0</v>
      </c>
      <c r="AL36">
        <v>0</v>
      </c>
      <c r="AM36">
        <v>0</v>
      </c>
      <c r="AR36" t="s">
        <v>102</v>
      </c>
      <c r="AS36" t="s">
        <v>83</v>
      </c>
      <c r="AT36">
        <v>190</v>
      </c>
      <c r="AZ36" s="51">
        <v>1</v>
      </c>
      <c r="BA36" s="91">
        <v>69.099999999999994</v>
      </c>
      <c r="BB36" s="91">
        <v>72.099999999999994</v>
      </c>
      <c r="BC36" s="91">
        <v>1015.6</v>
      </c>
      <c r="BD36" s="91">
        <v>1016.3</v>
      </c>
      <c r="BE36">
        <v>1</v>
      </c>
      <c r="BF36" s="94">
        <v>1</v>
      </c>
      <c r="BG36" s="91">
        <v>8.9</v>
      </c>
      <c r="BH36" s="90">
        <v>2</v>
      </c>
    </row>
    <row r="37" spans="1:60" x14ac:dyDescent="0.25">
      <c r="A37" s="86">
        <v>42470</v>
      </c>
      <c r="B37" s="22" t="str">
        <f t="shared" si="0"/>
        <v>16101</v>
      </c>
      <c r="C37" t="s">
        <v>36</v>
      </c>
      <c r="D37" t="s">
        <v>98</v>
      </c>
      <c r="E37" s="9">
        <v>10</v>
      </c>
      <c r="F37" s="9">
        <v>6</v>
      </c>
      <c r="G37" t="s">
        <v>72</v>
      </c>
      <c r="H37">
        <v>28.452323880046599</v>
      </c>
      <c r="I37">
        <v>-96.434492776170302</v>
      </c>
      <c r="J37" s="33" t="s">
        <v>95</v>
      </c>
      <c r="K37" s="42">
        <v>706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BA37" s="91">
        <v>69.099999999999994</v>
      </c>
      <c r="BB37" s="91">
        <v>72.099999999999994</v>
      </c>
      <c r="BC37" s="91">
        <v>1015.6</v>
      </c>
      <c r="BD37" s="91">
        <v>1016.3</v>
      </c>
      <c r="BE37">
        <v>1</v>
      </c>
      <c r="BF37" s="94">
        <v>1</v>
      </c>
      <c r="BG37" s="91">
        <v>7.4</v>
      </c>
      <c r="BH37" s="90">
        <v>2</v>
      </c>
    </row>
    <row r="38" spans="1:60" x14ac:dyDescent="0.25">
      <c r="A38" s="21">
        <v>42470</v>
      </c>
      <c r="B38" s="22" t="str">
        <f t="shared" si="0"/>
        <v>16101</v>
      </c>
      <c r="C38" t="s">
        <v>36</v>
      </c>
      <c r="D38" t="s">
        <v>98</v>
      </c>
      <c r="E38" s="9">
        <v>10</v>
      </c>
      <c r="F38" s="9">
        <v>7</v>
      </c>
      <c r="G38" t="s">
        <v>73</v>
      </c>
      <c r="H38">
        <v>28.449141774326499</v>
      </c>
      <c r="I38">
        <v>-96.436858568340497</v>
      </c>
      <c r="J38" t="s">
        <v>95</v>
      </c>
      <c r="K38" s="42">
        <v>658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AH38">
        <v>0</v>
      </c>
      <c r="AI38">
        <v>1</v>
      </c>
      <c r="AJ38">
        <v>0</v>
      </c>
      <c r="AK38">
        <v>0</v>
      </c>
      <c r="AL38">
        <v>1</v>
      </c>
      <c r="AM38">
        <v>1</v>
      </c>
      <c r="AR38" t="s">
        <v>99</v>
      </c>
      <c r="AS38" t="s">
        <v>99</v>
      </c>
      <c r="AT38">
        <v>110</v>
      </c>
      <c r="AV38" t="s">
        <v>94</v>
      </c>
      <c r="AW38" t="s">
        <v>83</v>
      </c>
      <c r="AX38">
        <v>120</v>
      </c>
      <c r="AZ38" s="51">
        <v>2</v>
      </c>
      <c r="BA38" s="91">
        <v>69.099999999999994</v>
      </c>
      <c r="BB38" s="91">
        <v>72.099999999999994</v>
      </c>
      <c r="BC38" s="91">
        <v>1015.6</v>
      </c>
      <c r="BD38" s="91">
        <v>1016.3</v>
      </c>
      <c r="BE38">
        <v>1</v>
      </c>
      <c r="BF38" s="94">
        <v>1</v>
      </c>
      <c r="BG38" s="91">
        <v>6.1</v>
      </c>
      <c r="BH38" s="90">
        <v>2</v>
      </c>
    </row>
    <row r="39" spans="1:60" x14ac:dyDescent="0.25">
      <c r="A39" s="21">
        <v>42470</v>
      </c>
      <c r="B39" s="22" t="str">
        <f t="shared" si="0"/>
        <v>16101</v>
      </c>
      <c r="C39" t="s">
        <v>36</v>
      </c>
      <c r="D39" t="s">
        <v>98</v>
      </c>
      <c r="E39" s="9">
        <v>10</v>
      </c>
      <c r="F39" s="9">
        <v>8</v>
      </c>
      <c r="G39" t="s">
        <v>74</v>
      </c>
      <c r="H39">
        <v>28.4471120964735</v>
      </c>
      <c r="I39">
        <v>-96.440198337659197</v>
      </c>
      <c r="J39" t="s">
        <v>95</v>
      </c>
      <c r="K39" s="42">
        <v>648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AH39">
        <v>0</v>
      </c>
      <c r="AI39">
        <v>0</v>
      </c>
      <c r="AJ39">
        <v>1</v>
      </c>
      <c r="AK39">
        <v>0</v>
      </c>
      <c r="AL39">
        <v>0</v>
      </c>
      <c r="AM39">
        <v>1</v>
      </c>
      <c r="AR39" t="s">
        <v>94</v>
      </c>
      <c r="AS39" t="s">
        <v>94</v>
      </c>
      <c r="AT39">
        <v>90</v>
      </c>
      <c r="AV39" t="s">
        <v>94</v>
      </c>
      <c r="AW39" t="s">
        <v>92</v>
      </c>
      <c r="AX39">
        <v>120</v>
      </c>
      <c r="AZ39" s="51">
        <v>2</v>
      </c>
      <c r="BA39" s="91">
        <v>69.099999999999994</v>
      </c>
      <c r="BB39" s="91">
        <v>72.099999999999994</v>
      </c>
      <c r="BC39" s="91">
        <v>1015.6</v>
      </c>
      <c r="BD39" s="91">
        <v>1016.3</v>
      </c>
      <c r="BE39">
        <v>1</v>
      </c>
      <c r="BF39" s="94">
        <v>1</v>
      </c>
      <c r="BG39" s="91">
        <v>6.7</v>
      </c>
      <c r="BH39" s="90">
        <v>2</v>
      </c>
    </row>
    <row r="40" spans="1:60" x14ac:dyDescent="0.25">
      <c r="A40" s="21">
        <v>42470</v>
      </c>
      <c r="B40" s="22" t="str">
        <f t="shared" si="0"/>
        <v>16101</v>
      </c>
      <c r="C40" t="s">
        <v>36</v>
      </c>
      <c r="D40" t="s">
        <v>98</v>
      </c>
      <c r="E40" s="9">
        <v>10</v>
      </c>
      <c r="F40" s="9">
        <v>9</v>
      </c>
      <c r="G40" t="s">
        <v>75</v>
      </c>
      <c r="H40">
        <v>28.4451344702392</v>
      </c>
      <c r="I40">
        <v>-96.443581692874403</v>
      </c>
      <c r="J40" t="s">
        <v>95</v>
      </c>
      <c r="K40" s="42">
        <v>636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O40">
        <v>1</v>
      </c>
      <c r="AR40" t="s">
        <v>94</v>
      </c>
      <c r="AS40" t="s">
        <v>83</v>
      </c>
      <c r="AT40">
        <v>200</v>
      </c>
      <c r="BA40" s="91">
        <v>69.099999999999994</v>
      </c>
      <c r="BB40" s="91">
        <v>72.099999999999994</v>
      </c>
      <c r="BC40" s="91">
        <v>1015.6</v>
      </c>
      <c r="BD40" s="91">
        <v>1016.3</v>
      </c>
      <c r="BE40">
        <v>1</v>
      </c>
      <c r="BF40" s="94">
        <v>1</v>
      </c>
      <c r="BG40" s="91">
        <v>8.6999999999999993</v>
      </c>
      <c r="BH40" s="90">
        <v>2</v>
      </c>
    </row>
    <row r="41" spans="1:60" s="56" customFormat="1" x14ac:dyDescent="0.25">
      <c r="A41" s="53">
        <v>42470</v>
      </c>
      <c r="B41" s="22" t="str">
        <f t="shared" si="0"/>
        <v>16101</v>
      </c>
      <c r="C41" t="s">
        <v>36</v>
      </c>
      <c r="D41" s="56" t="s">
        <v>91</v>
      </c>
      <c r="E41" s="57">
        <v>12</v>
      </c>
      <c r="F41" s="57">
        <v>1</v>
      </c>
      <c r="G41" s="56" t="s">
        <v>76</v>
      </c>
      <c r="H41" s="56">
        <v>28.4666364826262</v>
      </c>
      <c r="I41" s="56">
        <v>-96.450909571722093</v>
      </c>
      <c r="J41" s="56" t="s">
        <v>95</v>
      </c>
      <c r="K41" s="56">
        <v>718</v>
      </c>
      <c r="L41" s="84" t="s">
        <v>85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AA41" s="85"/>
      <c r="AF41" s="84"/>
      <c r="AH41" s="56">
        <v>0</v>
      </c>
      <c r="AI41" s="56">
        <v>0</v>
      </c>
      <c r="AJ41" s="56">
        <v>0</v>
      </c>
      <c r="AK41" s="56">
        <v>0</v>
      </c>
      <c r="AL41" s="56">
        <v>0</v>
      </c>
      <c r="AM41" s="56">
        <v>0</v>
      </c>
      <c r="AU41" s="85"/>
      <c r="AZ41" s="84"/>
      <c r="BA41" s="93">
        <v>69.3</v>
      </c>
      <c r="BB41" s="93">
        <v>71.8</v>
      </c>
      <c r="BC41" s="93">
        <v>1016.1</v>
      </c>
      <c r="BD41" s="93">
        <v>1016.2</v>
      </c>
      <c r="BE41" s="56">
        <v>1</v>
      </c>
      <c r="BF41" s="56">
        <v>0</v>
      </c>
      <c r="BG41" s="56">
        <v>6.3</v>
      </c>
      <c r="BH41" s="56">
        <v>1</v>
      </c>
    </row>
    <row r="42" spans="1:60" x14ac:dyDescent="0.25">
      <c r="A42" s="21">
        <v>42470</v>
      </c>
      <c r="B42" s="22" t="str">
        <f t="shared" si="0"/>
        <v>16101</v>
      </c>
      <c r="C42" t="s">
        <v>36</v>
      </c>
      <c r="D42" t="s">
        <v>91</v>
      </c>
      <c r="E42" s="9">
        <v>12</v>
      </c>
      <c r="F42" s="9">
        <v>2</v>
      </c>
      <c r="G42" t="s">
        <v>77</v>
      </c>
      <c r="H42">
        <v>28.462842414155599</v>
      </c>
      <c r="I42">
        <v>-96.452029058709698</v>
      </c>
      <c r="J42" t="s">
        <v>95</v>
      </c>
      <c r="K42">
        <v>705</v>
      </c>
      <c r="L42" s="51" t="s">
        <v>85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BA42" s="91">
        <v>69.3</v>
      </c>
      <c r="BB42" s="91">
        <v>71.8</v>
      </c>
      <c r="BC42" s="91">
        <v>1016.1</v>
      </c>
      <c r="BD42" s="91">
        <v>1016.2</v>
      </c>
      <c r="BE42">
        <v>1</v>
      </c>
      <c r="BF42">
        <v>0</v>
      </c>
      <c r="BG42">
        <v>5.2</v>
      </c>
      <c r="BH42">
        <v>0</v>
      </c>
    </row>
    <row r="43" spans="1:60" x14ac:dyDescent="0.25">
      <c r="A43" s="21">
        <v>42470</v>
      </c>
      <c r="B43" s="22" t="str">
        <f t="shared" si="0"/>
        <v>16101</v>
      </c>
      <c r="C43" t="s">
        <v>36</v>
      </c>
      <c r="D43" t="s">
        <v>91</v>
      </c>
      <c r="E43" s="9">
        <v>12</v>
      </c>
      <c r="F43" s="9">
        <v>3</v>
      </c>
      <c r="G43" t="s">
        <v>78</v>
      </c>
      <c r="H43">
        <v>28.459419496357398</v>
      </c>
      <c r="I43">
        <v>-96.449928637593899</v>
      </c>
      <c r="J43" t="s">
        <v>95</v>
      </c>
      <c r="K43">
        <v>649</v>
      </c>
      <c r="L43" s="51" t="s">
        <v>85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BA43" s="91">
        <v>69.3</v>
      </c>
      <c r="BB43" s="91">
        <v>71.8</v>
      </c>
      <c r="BC43" s="91">
        <v>1016.1</v>
      </c>
      <c r="BD43" s="91">
        <v>1016.2</v>
      </c>
      <c r="BE43">
        <v>1</v>
      </c>
      <c r="BF43">
        <v>0</v>
      </c>
      <c r="BG43">
        <v>1.3</v>
      </c>
      <c r="BH43">
        <v>1</v>
      </c>
    </row>
    <row r="44" spans="1:60" x14ac:dyDescent="0.25">
      <c r="A44" s="21">
        <v>42470</v>
      </c>
      <c r="B44" s="22" t="str">
        <f t="shared" si="0"/>
        <v>16101</v>
      </c>
      <c r="C44" t="s">
        <v>36</v>
      </c>
      <c r="D44" t="s">
        <v>91</v>
      </c>
      <c r="E44" s="9">
        <v>12</v>
      </c>
      <c r="F44" s="9">
        <v>4</v>
      </c>
      <c r="G44" t="s">
        <v>79</v>
      </c>
      <c r="H44">
        <v>28.456062125041999</v>
      </c>
      <c r="I44">
        <v>-96.452231230214196</v>
      </c>
      <c r="J44" t="s">
        <v>95</v>
      </c>
      <c r="K44">
        <v>636</v>
      </c>
      <c r="L44" s="51" t="s">
        <v>85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BA44" s="91">
        <v>69.3</v>
      </c>
      <c r="BB44" s="91">
        <v>71.8</v>
      </c>
      <c r="BC44" s="91">
        <v>1016.1</v>
      </c>
      <c r="BD44" s="91">
        <v>1016.2</v>
      </c>
      <c r="BE44">
        <v>1</v>
      </c>
      <c r="BF44">
        <v>0</v>
      </c>
      <c r="BG44">
        <v>7.7</v>
      </c>
      <c r="BH44">
        <v>1</v>
      </c>
    </row>
    <row r="45" spans="1:60" x14ac:dyDescent="0.25">
      <c r="A45" s="21">
        <v>42470</v>
      </c>
      <c r="B45" s="22" t="str">
        <f t="shared" si="0"/>
        <v>16101</v>
      </c>
      <c r="C45" t="s">
        <v>36</v>
      </c>
      <c r="D45" t="s">
        <v>91</v>
      </c>
      <c r="E45" s="9">
        <v>12</v>
      </c>
      <c r="F45" s="9">
        <v>5</v>
      </c>
      <c r="G45" t="s">
        <v>80</v>
      </c>
      <c r="H45">
        <v>28.454578276723598</v>
      </c>
      <c r="I45">
        <v>-96.455977857112799</v>
      </c>
      <c r="J45" t="s">
        <v>95</v>
      </c>
      <c r="K45">
        <v>625</v>
      </c>
      <c r="L45" s="51" t="s">
        <v>85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BA45" s="91">
        <v>69.3</v>
      </c>
      <c r="BB45" s="91">
        <v>71.8</v>
      </c>
      <c r="BC45" s="91">
        <v>1016.1</v>
      </c>
      <c r="BD45" s="91">
        <v>1016.2</v>
      </c>
      <c r="BE45">
        <v>1</v>
      </c>
      <c r="BF45">
        <v>0</v>
      </c>
      <c r="BG45">
        <v>5.2</v>
      </c>
      <c r="BH45">
        <v>1</v>
      </c>
    </row>
    <row r="46" spans="1:60" x14ac:dyDescent="0.25">
      <c r="AD46" s="40">
        <f>COUNT(N5:N45)</f>
        <v>41</v>
      </c>
    </row>
  </sheetData>
  <mergeCells count="2">
    <mergeCell ref="M2:AF2"/>
    <mergeCell ref="AG2:AZ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46"/>
  <sheetViews>
    <sheetView zoomScale="70" zoomScaleNormal="70" workbookViewId="0">
      <pane ySplit="4" topLeftCell="A5" activePane="bottomLeft" state="frozen"/>
      <selection pane="bottomLeft" activeCell="BG5" sqref="BG5:BG45"/>
    </sheetView>
  </sheetViews>
  <sheetFormatPr defaultColWidth="11.25" defaultRowHeight="15.75" x14ac:dyDescent="0.25"/>
  <cols>
    <col min="1" max="1" width="10.75" customWidth="1"/>
    <col min="2" max="2" width="6" bestFit="1" customWidth="1"/>
    <col min="3" max="3" width="3.25" bestFit="1" customWidth="1"/>
    <col min="4" max="4" width="3.875" bestFit="1" customWidth="1"/>
    <col min="5" max="5" width="5.75" bestFit="1" customWidth="1"/>
    <col min="6" max="6" width="6.75" customWidth="1"/>
    <col min="7" max="7" width="9.375" bestFit="1" customWidth="1"/>
    <col min="8" max="9" width="5.375" customWidth="1"/>
    <col min="10" max="11" width="5.25" customWidth="1"/>
    <col min="12" max="12" width="5.25" style="51" customWidth="1"/>
    <col min="13" max="13" width="6.875" bestFit="1" customWidth="1"/>
    <col min="14" max="19" width="2.25" customWidth="1"/>
    <col min="20" max="20" width="3.75" bestFit="1" customWidth="1"/>
    <col min="21" max="21" width="3.75" customWidth="1"/>
    <col min="22" max="22" width="8.25" customWidth="1"/>
    <col min="23" max="23" width="1" customWidth="1"/>
    <col min="24" max="24" width="7.25" bestFit="1" customWidth="1"/>
    <col min="25" max="26" width="7.875" bestFit="1" customWidth="1"/>
    <col min="27" max="27" width="2.125" style="50" customWidth="1"/>
    <col min="28" max="28" width="8.375" customWidth="1"/>
    <col min="29" max="29" width="7.25" bestFit="1" customWidth="1"/>
    <col min="30" max="30" width="8.375" bestFit="1" customWidth="1"/>
    <col min="31" max="31" width="1.25" customWidth="1"/>
    <col min="32" max="32" width="8.125" style="51" customWidth="1"/>
    <col min="33" max="33" width="6.875" customWidth="1"/>
    <col min="34" max="39" width="1.875" customWidth="1"/>
    <col min="40" max="40" width="3.75" bestFit="1" customWidth="1"/>
    <col min="41" max="41" width="4.625" bestFit="1" customWidth="1"/>
    <col min="42" max="42" width="7.875" customWidth="1"/>
    <col min="43" max="43" width="1.75" customWidth="1"/>
    <col min="44" max="44" width="7.25" bestFit="1" customWidth="1"/>
    <col min="45" max="45" width="7.875" bestFit="1" customWidth="1"/>
    <col min="46" max="46" width="8" customWidth="1"/>
    <col min="47" max="47" width="1.375" style="50" customWidth="1"/>
    <col min="48" max="48" width="8.375" bestFit="1" customWidth="1"/>
    <col min="49" max="49" width="7.25" bestFit="1" customWidth="1"/>
    <col min="50" max="50" width="8.375" customWidth="1"/>
    <col min="51" max="51" width="1.125" customWidth="1"/>
    <col min="52" max="52" width="8.375" style="51" customWidth="1"/>
    <col min="53" max="53" width="9.125" bestFit="1" customWidth="1"/>
    <col min="54" max="54" width="10" bestFit="1" customWidth="1"/>
    <col min="55" max="55" width="6.875" bestFit="1" customWidth="1"/>
    <col min="56" max="56" width="7.75" bestFit="1" customWidth="1"/>
    <col min="57" max="57" width="6.75" bestFit="1" customWidth="1"/>
    <col min="58" max="58" width="5.375" bestFit="1" customWidth="1"/>
    <col min="59" max="59" width="6" bestFit="1" customWidth="1"/>
    <col min="60" max="60" width="3.5" bestFit="1" customWidth="1"/>
    <col min="61" max="61" width="11.75" bestFit="1" customWidth="1"/>
    <col min="62" max="63" width="4.125" customWidth="1"/>
  </cols>
  <sheetData>
    <row r="1" spans="1:65" s="1" customFormat="1" x14ac:dyDescent="0.25">
      <c r="E1" s="2"/>
      <c r="F1" s="2"/>
      <c r="J1" s="2"/>
      <c r="K1" s="2"/>
      <c r="L1" s="3"/>
      <c r="M1" s="4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47"/>
      <c r="AB1" s="2"/>
      <c r="AC1" s="2"/>
      <c r="AD1" s="2"/>
      <c r="AF1" s="3"/>
      <c r="AG1" s="2"/>
      <c r="AJ1" s="2"/>
      <c r="AK1" s="2"/>
      <c r="AL1" s="2"/>
      <c r="AM1" s="2"/>
      <c r="AN1" s="2"/>
      <c r="AO1" s="4"/>
      <c r="AP1" s="4"/>
      <c r="AQ1" s="4"/>
      <c r="AS1" s="2"/>
      <c r="AU1" s="52"/>
      <c r="AV1" s="7"/>
      <c r="AW1" s="2"/>
      <c r="AX1" s="7"/>
      <c r="AY1" s="7"/>
      <c r="AZ1" s="8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</row>
    <row r="2" spans="1:65" ht="17.45" customHeight="1" x14ac:dyDescent="0.25">
      <c r="E2" s="9"/>
      <c r="F2" s="9"/>
      <c r="G2" s="9"/>
      <c r="H2" s="2"/>
      <c r="I2" s="2"/>
      <c r="J2" s="9"/>
      <c r="K2" s="9"/>
      <c r="L2" s="3"/>
      <c r="M2" s="109" t="s">
        <v>0</v>
      </c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1"/>
      <c r="AG2" s="112" t="s">
        <v>1</v>
      </c>
      <c r="AH2" s="113"/>
      <c r="AI2" s="113"/>
      <c r="AJ2" s="113"/>
      <c r="AK2" s="113"/>
      <c r="AL2" s="113"/>
      <c r="AM2" s="113"/>
      <c r="AN2" s="113"/>
      <c r="AO2" s="113"/>
      <c r="AP2" s="113"/>
      <c r="AQ2" s="113"/>
      <c r="AR2" s="113"/>
      <c r="AS2" s="113"/>
      <c r="AT2" s="113"/>
      <c r="AU2" s="113"/>
      <c r="AV2" s="113"/>
      <c r="AW2" s="113"/>
      <c r="AX2" s="113"/>
      <c r="AY2" s="113"/>
      <c r="AZ2" s="114"/>
      <c r="BA2" s="2"/>
      <c r="BB2" s="9"/>
      <c r="BC2" s="9"/>
      <c r="BD2" s="9"/>
      <c r="BE2" s="9"/>
      <c r="BF2" s="9"/>
      <c r="BG2" s="9"/>
      <c r="BH2" s="9"/>
      <c r="BI2" s="9"/>
      <c r="BJ2" s="9"/>
      <c r="BK2" s="9"/>
      <c r="BL2" s="1"/>
    </row>
    <row r="3" spans="1:65" s="1" customFormat="1" x14ac:dyDescent="0.25">
      <c r="L3" s="3"/>
      <c r="M3" s="10" t="s">
        <v>2</v>
      </c>
      <c r="N3" s="4">
        <v>4</v>
      </c>
      <c r="O3" s="4"/>
      <c r="P3" s="4"/>
      <c r="Q3" s="4"/>
      <c r="R3" s="4"/>
      <c r="S3" s="4"/>
      <c r="T3" s="4"/>
      <c r="U3" s="4"/>
      <c r="V3" s="4"/>
      <c r="W3" s="4"/>
      <c r="X3" s="10" t="s">
        <v>3</v>
      </c>
      <c r="Y3" s="10" t="s">
        <v>3</v>
      </c>
      <c r="Z3" s="10" t="s">
        <v>3</v>
      </c>
      <c r="AA3" s="48"/>
      <c r="AB3" s="4" t="s">
        <v>4</v>
      </c>
      <c r="AC3" s="4" t="s">
        <v>4</v>
      </c>
      <c r="AD3" s="4" t="s">
        <v>4</v>
      </c>
      <c r="AF3" s="12"/>
      <c r="AG3" s="9" t="s">
        <v>2</v>
      </c>
      <c r="AH3" s="1">
        <v>4</v>
      </c>
      <c r="AO3" s="4"/>
      <c r="AP3" s="4"/>
      <c r="AQ3" s="4"/>
      <c r="AR3" s="2" t="s">
        <v>3</v>
      </c>
      <c r="AS3" s="2" t="s">
        <v>3</v>
      </c>
      <c r="AT3" s="2" t="s">
        <v>3</v>
      </c>
      <c r="AU3" s="47"/>
      <c r="AV3" s="1" t="s">
        <v>4</v>
      </c>
      <c r="AW3" s="1" t="s">
        <v>4</v>
      </c>
      <c r="AX3" s="4" t="s">
        <v>4</v>
      </c>
      <c r="AY3" s="4"/>
      <c r="AZ3" s="1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1" t="s">
        <v>5</v>
      </c>
    </row>
    <row r="4" spans="1:65" s="13" customFormat="1" ht="30.6" customHeight="1" x14ac:dyDescent="0.25">
      <c r="A4" s="13" t="s">
        <v>6</v>
      </c>
      <c r="B4" s="13" t="s">
        <v>7</v>
      </c>
      <c r="C4" s="13" t="s">
        <v>8</v>
      </c>
      <c r="D4" s="13" t="s">
        <v>9</v>
      </c>
      <c r="E4" s="14" t="s">
        <v>10</v>
      </c>
      <c r="F4" s="14" t="s">
        <v>11</v>
      </c>
      <c r="G4" s="45" t="s">
        <v>81</v>
      </c>
      <c r="H4" s="45" t="s">
        <v>38</v>
      </c>
      <c r="I4" s="45" t="s">
        <v>39</v>
      </c>
      <c r="J4" s="15" t="s">
        <v>12</v>
      </c>
      <c r="K4" s="14" t="s">
        <v>13</v>
      </c>
      <c r="L4" s="19" t="s">
        <v>37</v>
      </c>
      <c r="M4" s="13" t="s">
        <v>14</v>
      </c>
      <c r="N4" s="14">
        <v>1</v>
      </c>
      <c r="O4" s="14">
        <v>2</v>
      </c>
      <c r="P4" s="14">
        <v>3</v>
      </c>
      <c r="Q4" s="14">
        <v>4</v>
      </c>
      <c r="R4" s="14">
        <v>5</v>
      </c>
      <c r="S4" s="14">
        <v>6</v>
      </c>
      <c r="T4" s="14" t="s">
        <v>15</v>
      </c>
      <c r="U4" s="16" t="s">
        <v>16</v>
      </c>
      <c r="V4" s="17" t="s">
        <v>17</v>
      </c>
      <c r="W4" s="17"/>
      <c r="X4" s="14" t="s">
        <v>18</v>
      </c>
      <c r="Y4" s="14" t="s">
        <v>19</v>
      </c>
      <c r="Z4" s="14" t="s">
        <v>20</v>
      </c>
      <c r="AA4" s="49"/>
      <c r="AB4" s="14" t="s">
        <v>18</v>
      </c>
      <c r="AC4" s="14" t="s">
        <v>19</v>
      </c>
      <c r="AD4" s="14" t="s">
        <v>20</v>
      </c>
      <c r="AF4" s="19" t="s">
        <v>21</v>
      </c>
      <c r="AG4" s="13" t="s">
        <v>14</v>
      </c>
      <c r="AH4" s="14">
        <v>1</v>
      </c>
      <c r="AI4" s="14">
        <v>2</v>
      </c>
      <c r="AJ4" s="14">
        <v>3</v>
      </c>
      <c r="AK4" s="14">
        <v>4</v>
      </c>
      <c r="AL4" s="14">
        <v>5</v>
      </c>
      <c r="AM4" s="14">
        <v>6</v>
      </c>
      <c r="AN4" s="14" t="s">
        <v>15</v>
      </c>
      <c r="AO4" s="16" t="s">
        <v>16</v>
      </c>
      <c r="AP4" s="17" t="s">
        <v>17</v>
      </c>
      <c r="AQ4" s="16"/>
      <c r="AR4" s="14" t="s">
        <v>18</v>
      </c>
      <c r="AS4" s="14" t="s">
        <v>19</v>
      </c>
      <c r="AT4" s="14" t="s">
        <v>20</v>
      </c>
      <c r="AU4" s="49"/>
      <c r="AV4" s="14" t="s">
        <v>18</v>
      </c>
      <c r="AW4" s="14" t="s">
        <v>19</v>
      </c>
      <c r="AX4" s="14" t="s">
        <v>20</v>
      </c>
      <c r="AY4" s="14"/>
      <c r="AZ4" s="19" t="s">
        <v>21</v>
      </c>
      <c r="BA4" s="20" t="s">
        <v>22</v>
      </c>
      <c r="BB4" s="20" t="s">
        <v>23</v>
      </c>
      <c r="BC4" s="14" t="s">
        <v>24</v>
      </c>
      <c r="BD4" s="14" t="s">
        <v>25</v>
      </c>
      <c r="BE4" s="14" t="s">
        <v>26</v>
      </c>
      <c r="BF4" s="14" t="s">
        <v>27</v>
      </c>
      <c r="BG4" s="14" t="s">
        <v>28</v>
      </c>
      <c r="BH4" s="14" t="s">
        <v>29</v>
      </c>
      <c r="BI4" s="14" t="s">
        <v>30</v>
      </c>
      <c r="BJ4" s="14" t="s">
        <v>31</v>
      </c>
      <c r="BK4" s="14" t="s">
        <v>32</v>
      </c>
      <c r="BL4" s="14" t="s">
        <v>33</v>
      </c>
      <c r="BM4" s="14" t="s">
        <v>34</v>
      </c>
    </row>
    <row r="5" spans="1:65" x14ac:dyDescent="0.25">
      <c r="A5" s="21">
        <v>42469</v>
      </c>
      <c r="B5" s="22" t="str">
        <f t="shared" ref="B5:B45" si="0">RIGHT(YEAR(A5),2)&amp;TEXT(A5-DATE(YEAR(A5),1,0),"000")</f>
        <v>16100</v>
      </c>
      <c r="C5" t="s">
        <v>36</v>
      </c>
      <c r="D5" t="s">
        <v>82</v>
      </c>
      <c r="E5" s="9">
        <v>1</v>
      </c>
      <c r="F5" s="9">
        <v>1</v>
      </c>
      <c r="G5" t="s">
        <v>40</v>
      </c>
      <c r="H5">
        <v>28.475165655836399</v>
      </c>
      <c r="I5">
        <v>-96.517628179862996</v>
      </c>
      <c r="J5" t="s">
        <v>95</v>
      </c>
      <c r="K5">
        <v>1727</v>
      </c>
      <c r="L5" s="51" t="s">
        <v>35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BA5">
        <v>75.599999999999994</v>
      </c>
      <c r="BB5">
        <v>72.5</v>
      </c>
      <c r="BC5" s="91">
        <v>1018</v>
      </c>
      <c r="BD5">
        <v>1017.5</v>
      </c>
      <c r="BE5" s="9" t="s">
        <v>106</v>
      </c>
      <c r="BF5">
        <v>0</v>
      </c>
      <c r="BG5">
        <v>8.8000000000000007</v>
      </c>
      <c r="BH5">
        <v>0</v>
      </c>
      <c r="BI5" s="9" t="s">
        <v>104</v>
      </c>
    </row>
    <row r="6" spans="1:65" x14ac:dyDescent="0.25">
      <c r="A6" s="21">
        <v>42469</v>
      </c>
      <c r="B6" s="22" t="str">
        <f t="shared" si="0"/>
        <v>16100</v>
      </c>
      <c r="C6" t="s">
        <v>36</v>
      </c>
      <c r="D6" t="s">
        <v>82</v>
      </c>
      <c r="E6" s="9">
        <v>1</v>
      </c>
      <c r="F6" s="9">
        <v>2</v>
      </c>
      <c r="G6" t="s">
        <v>41</v>
      </c>
      <c r="H6">
        <v>28.472052114084299</v>
      </c>
      <c r="I6">
        <v>-96.519775120541397</v>
      </c>
      <c r="J6" t="s">
        <v>95</v>
      </c>
      <c r="K6">
        <v>1740</v>
      </c>
      <c r="L6" s="51" t="s">
        <v>35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AH6">
        <v>0</v>
      </c>
      <c r="AI6">
        <v>0</v>
      </c>
      <c r="AJ6">
        <v>0</v>
      </c>
      <c r="AK6">
        <v>0</v>
      </c>
      <c r="AL6">
        <v>1</v>
      </c>
      <c r="AM6">
        <v>0</v>
      </c>
      <c r="AR6" t="s">
        <v>99</v>
      </c>
      <c r="AS6" t="s">
        <v>92</v>
      </c>
      <c r="AT6">
        <v>200</v>
      </c>
      <c r="AZ6" s="51">
        <v>1</v>
      </c>
      <c r="BA6">
        <v>75.599999999999994</v>
      </c>
      <c r="BB6">
        <v>72.5</v>
      </c>
      <c r="BC6" s="91">
        <v>1018</v>
      </c>
      <c r="BD6">
        <v>1017.5</v>
      </c>
      <c r="BE6" s="9" t="s">
        <v>106</v>
      </c>
      <c r="BF6">
        <v>0</v>
      </c>
      <c r="BG6">
        <v>12.7</v>
      </c>
      <c r="BH6">
        <v>0</v>
      </c>
      <c r="BI6" s="9" t="s">
        <v>85</v>
      </c>
    </row>
    <row r="7" spans="1:65" x14ac:dyDescent="0.25">
      <c r="A7" s="21">
        <v>42469</v>
      </c>
      <c r="B7" s="22" t="str">
        <f t="shared" si="0"/>
        <v>16100</v>
      </c>
      <c r="C7" t="s">
        <v>36</v>
      </c>
      <c r="D7" t="s">
        <v>82</v>
      </c>
      <c r="E7" s="9">
        <v>1</v>
      </c>
      <c r="F7" s="9">
        <v>3</v>
      </c>
      <c r="G7" t="s">
        <v>42</v>
      </c>
      <c r="H7">
        <v>28.473500674590401</v>
      </c>
      <c r="I7">
        <v>-96.513935113325701</v>
      </c>
      <c r="J7" t="s">
        <v>95</v>
      </c>
      <c r="K7">
        <v>1754</v>
      </c>
      <c r="L7" s="51" t="s">
        <v>35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BA7">
        <v>75.599999999999994</v>
      </c>
      <c r="BB7">
        <v>72.5</v>
      </c>
      <c r="BC7" s="91">
        <v>1018</v>
      </c>
      <c r="BD7">
        <v>1017.5</v>
      </c>
      <c r="BE7" s="40" t="s">
        <v>106</v>
      </c>
      <c r="BF7">
        <v>0</v>
      </c>
      <c r="BG7">
        <v>18.5</v>
      </c>
      <c r="BH7">
        <v>0</v>
      </c>
      <c r="BI7" s="40" t="s">
        <v>85</v>
      </c>
    </row>
    <row r="8" spans="1:65" x14ac:dyDescent="0.25">
      <c r="A8" s="21">
        <v>42469</v>
      </c>
      <c r="B8" s="22" t="str">
        <f t="shared" si="0"/>
        <v>16100</v>
      </c>
      <c r="C8" t="s">
        <v>36</v>
      </c>
      <c r="D8" t="s">
        <v>82</v>
      </c>
      <c r="E8" s="9">
        <v>1</v>
      </c>
      <c r="F8" s="9">
        <v>4</v>
      </c>
      <c r="G8" t="s">
        <v>43</v>
      </c>
      <c r="H8">
        <v>28.471164135262299</v>
      </c>
      <c r="I8">
        <v>-96.510735824704099</v>
      </c>
      <c r="J8" t="s">
        <v>95</v>
      </c>
      <c r="K8">
        <v>1805</v>
      </c>
      <c r="L8" s="51" t="s">
        <v>35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BA8">
        <v>75.599999999999994</v>
      </c>
      <c r="BB8">
        <v>72.5</v>
      </c>
      <c r="BC8" s="91">
        <v>1018</v>
      </c>
      <c r="BD8">
        <v>1017.5</v>
      </c>
      <c r="BE8" s="40" t="s">
        <v>106</v>
      </c>
      <c r="BF8">
        <v>0</v>
      </c>
      <c r="BG8">
        <v>17</v>
      </c>
      <c r="BH8">
        <v>0</v>
      </c>
      <c r="BI8" s="40" t="s">
        <v>85</v>
      </c>
    </row>
    <row r="9" spans="1:65" x14ac:dyDescent="0.25">
      <c r="A9" s="21">
        <v>42469</v>
      </c>
      <c r="B9" s="22" t="str">
        <f t="shared" si="0"/>
        <v>16100</v>
      </c>
      <c r="C9" t="s">
        <v>36</v>
      </c>
      <c r="D9" t="s">
        <v>82</v>
      </c>
      <c r="E9" s="9">
        <v>1</v>
      </c>
      <c r="F9" s="9">
        <v>5</v>
      </c>
      <c r="G9" t="s">
        <v>44</v>
      </c>
      <c r="H9">
        <v>28.474504156038101</v>
      </c>
      <c r="I9">
        <v>-96.509084086865101</v>
      </c>
      <c r="J9" t="s">
        <v>95</v>
      </c>
      <c r="K9">
        <v>1817</v>
      </c>
      <c r="L9" s="51" t="s">
        <v>35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BA9">
        <v>75.599999999999994</v>
      </c>
      <c r="BB9">
        <v>72.5</v>
      </c>
      <c r="BC9" s="91">
        <v>1018</v>
      </c>
      <c r="BD9">
        <v>1017.5</v>
      </c>
      <c r="BE9" s="40" t="s">
        <v>84</v>
      </c>
      <c r="BF9">
        <v>0</v>
      </c>
      <c r="BG9">
        <v>18.899999999999999</v>
      </c>
      <c r="BH9">
        <v>0</v>
      </c>
      <c r="BI9" s="40" t="s">
        <v>85</v>
      </c>
    </row>
    <row r="10" spans="1:65" x14ac:dyDescent="0.25">
      <c r="A10" s="21">
        <v>42469</v>
      </c>
      <c r="B10" s="22" t="str">
        <f t="shared" si="0"/>
        <v>16100</v>
      </c>
      <c r="C10" t="s">
        <v>36</v>
      </c>
      <c r="D10" t="s">
        <v>82</v>
      </c>
      <c r="E10" s="9">
        <v>1</v>
      </c>
      <c r="F10" s="9">
        <v>6</v>
      </c>
      <c r="G10" t="s">
        <v>45</v>
      </c>
      <c r="H10">
        <v>28.4770142007619</v>
      </c>
      <c r="I10">
        <v>-96.505720093846307</v>
      </c>
      <c r="J10" t="s">
        <v>95</v>
      </c>
      <c r="K10">
        <v>1827</v>
      </c>
      <c r="L10" s="51" t="s">
        <v>35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BA10">
        <v>75.599999999999994</v>
      </c>
      <c r="BB10">
        <v>72.5</v>
      </c>
      <c r="BC10" s="91">
        <v>1018</v>
      </c>
      <c r="BD10">
        <v>1017.5</v>
      </c>
      <c r="BE10" s="40" t="s">
        <v>106</v>
      </c>
      <c r="BF10">
        <v>0</v>
      </c>
      <c r="BG10">
        <v>17.2</v>
      </c>
      <c r="BH10">
        <v>0</v>
      </c>
      <c r="BI10" s="40" t="s">
        <v>85</v>
      </c>
    </row>
    <row r="11" spans="1:65" x14ac:dyDescent="0.25">
      <c r="A11" s="21">
        <v>42469</v>
      </c>
      <c r="B11" s="22" t="str">
        <f t="shared" si="0"/>
        <v>16100</v>
      </c>
      <c r="C11" t="s">
        <v>36</v>
      </c>
      <c r="D11" t="s">
        <v>82</v>
      </c>
      <c r="E11" s="9">
        <v>1</v>
      </c>
      <c r="F11" s="9">
        <v>7</v>
      </c>
      <c r="G11" t="s">
        <v>46</v>
      </c>
      <c r="H11">
        <v>28.476398214697799</v>
      </c>
      <c r="I11">
        <v>-96.501763332635093</v>
      </c>
      <c r="J11" t="s">
        <v>95</v>
      </c>
      <c r="K11">
        <v>1839</v>
      </c>
      <c r="L11" s="51" t="s">
        <v>35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BA11">
        <v>75.599999999999994</v>
      </c>
      <c r="BB11">
        <v>72.5</v>
      </c>
      <c r="BC11" s="91">
        <v>1018</v>
      </c>
      <c r="BD11">
        <v>1017.5</v>
      </c>
      <c r="BE11" s="40" t="s">
        <v>84</v>
      </c>
      <c r="BF11">
        <v>0</v>
      </c>
      <c r="BG11">
        <v>18.100000000000001</v>
      </c>
      <c r="BH11">
        <v>0</v>
      </c>
      <c r="BI11" s="40" t="s">
        <v>85</v>
      </c>
    </row>
    <row r="12" spans="1:65" s="45" customFormat="1" x14ac:dyDescent="0.25">
      <c r="A12" s="70">
        <v>42469</v>
      </c>
      <c r="B12" s="71" t="str">
        <f t="shared" si="0"/>
        <v>16100</v>
      </c>
      <c r="C12" s="45" t="s">
        <v>36</v>
      </c>
      <c r="D12" s="45" t="s">
        <v>82</v>
      </c>
      <c r="E12" s="72">
        <v>1</v>
      </c>
      <c r="F12" s="72">
        <v>8</v>
      </c>
      <c r="G12" s="45" t="s">
        <v>47</v>
      </c>
      <c r="H12" s="45">
        <v>28.4725603926926</v>
      </c>
      <c r="I12" s="45">
        <v>-96.500454163178802</v>
      </c>
      <c r="J12" s="45" t="s">
        <v>95</v>
      </c>
      <c r="K12" s="45">
        <v>1851</v>
      </c>
      <c r="L12" s="51" t="s">
        <v>35</v>
      </c>
      <c r="N12" s="45">
        <v>0</v>
      </c>
      <c r="O12" s="45">
        <v>0</v>
      </c>
      <c r="P12" s="45">
        <v>0</v>
      </c>
      <c r="Q12" s="45">
        <v>0</v>
      </c>
      <c r="R12" s="45">
        <v>0</v>
      </c>
      <c r="S12" s="45">
        <v>0</v>
      </c>
      <c r="AA12" s="83"/>
      <c r="AF12" s="82"/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U12" s="83"/>
      <c r="AZ12" s="82"/>
      <c r="BA12">
        <v>75.599999999999994</v>
      </c>
      <c r="BB12">
        <v>72.5</v>
      </c>
      <c r="BC12" s="91">
        <v>1018</v>
      </c>
      <c r="BD12">
        <v>1017.5</v>
      </c>
      <c r="BE12" s="72" t="s">
        <v>84</v>
      </c>
      <c r="BF12">
        <v>0</v>
      </c>
      <c r="BG12" s="45">
        <v>16.5</v>
      </c>
      <c r="BH12">
        <v>0</v>
      </c>
      <c r="BI12" s="40" t="s">
        <v>85</v>
      </c>
    </row>
    <row r="13" spans="1:65" x14ac:dyDescent="0.25">
      <c r="A13" s="21">
        <v>42469</v>
      </c>
      <c r="B13" s="22" t="str">
        <f t="shared" si="0"/>
        <v>16100</v>
      </c>
      <c r="C13" t="s">
        <v>36</v>
      </c>
      <c r="D13" t="s">
        <v>90</v>
      </c>
      <c r="E13" s="9">
        <v>2</v>
      </c>
      <c r="F13" s="9">
        <v>1</v>
      </c>
      <c r="G13" t="s">
        <v>48</v>
      </c>
      <c r="H13">
        <v>28.4808763302862</v>
      </c>
      <c r="I13">
        <v>-96.509011918678794</v>
      </c>
      <c r="J13" t="s">
        <v>95</v>
      </c>
      <c r="K13" s="42">
        <v>1851</v>
      </c>
      <c r="L13" s="51" t="s">
        <v>85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BA13">
        <v>79</v>
      </c>
      <c r="BB13">
        <v>76.599999999999994</v>
      </c>
      <c r="BC13" s="91">
        <v>1018</v>
      </c>
      <c r="BD13">
        <v>1017.5</v>
      </c>
      <c r="BE13" s="41" t="s">
        <v>106</v>
      </c>
      <c r="BF13">
        <v>0</v>
      </c>
      <c r="BG13" s="42">
        <v>9.4</v>
      </c>
      <c r="BH13" s="42">
        <v>0</v>
      </c>
      <c r="BI13" s="40" t="s">
        <v>104</v>
      </c>
    </row>
    <row r="14" spans="1:65" x14ac:dyDescent="0.25">
      <c r="A14" s="21">
        <v>42469</v>
      </c>
      <c r="B14" s="22" t="str">
        <f t="shared" si="0"/>
        <v>16100</v>
      </c>
      <c r="C14" t="s">
        <v>36</v>
      </c>
      <c r="D14" t="s">
        <v>90</v>
      </c>
      <c r="E14" s="9">
        <v>2</v>
      </c>
      <c r="F14" s="9">
        <v>2</v>
      </c>
      <c r="G14" t="s">
        <v>49</v>
      </c>
      <c r="H14">
        <v>28.480936847627099</v>
      </c>
      <c r="I14">
        <v>-96.504868660122099</v>
      </c>
      <c r="J14" t="s">
        <v>95</v>
      </c>
      <c r="K14" s="42">
        <v>1840</v>
      </c>
      <c r="L14" s="51" t="s">
        <v>85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BA14">
        <v>79</v>
      </c>
      <c r="BB14">
        <v>76.599999999999994</v>
      </c>
      <c r="BC14" s="91">
        <v>1018</v>
      </c>
      <c r="BD14">
        <v>1017.5</v>
      </c>
      <c r="BE14" s="41" t="s">
        <v>106</v>
      </c>
      <c r="BF14">
        <v>0</v>
      </c>
      <c r="BG14" s="42">
        <v>10</v>
      </c>
      <c r="BH14" s="42">
        <v>0</v>
      </c>
      <c r="BI14" s="40" t="s">
        <v>104</v>
      </c>
    </row>
    <row r="15" spans="1:65" x14ac:dyDescent="0.25">
      <c r="A15" s="21">
        <v>42469</v>
      </c>
      <c r="B15" s="22" t="str">
        <f t="shared" si="0"/>
        <v>16100</v>
      </c>
      <c r="C15" t="s">
        <v>36</v>
      </c>
      <c r="D15" t="s">
        <v>90</v>
      </c>
      <c r="E15" s="9">
        <v>2</v>
      </c>
      <c r="F15" s="9">
        <v>3</v>
      </c>
      <c r="G15" t="s">
        <v>50</v>
      </c>
      <c r="H15">
        <v>28.484485242515799</v>
      </c>
      <c r="I15">
        <v>-96.5054532978683</v>
      </c>
      <c r="J15" t="s">
        <v>95</v>
      </c>
      <c r="K15" s="42">
        <v>1824</v>
      </c>
      <c r="L15" s="51" t="s">
        <v>85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BA15">
        <v>79</v>
      </c>
      <c r="BB15">
        <v>76.599999999999994</v>
      </c>
      <c r="BC15" s="91">
        <v>1018</v>
      </c>
      <c r="BD15">
        <v>1017.5</v>
      </c>
      <c r="BE15" s="41" t="s">
        <v>106</v>
      </c>
      <c r="BF15">
        <v>0</v>
      </c>
      <c r="BG15" s="42">
        <v>15.3</v>
      </c>
      <c r="BH15" s="42">
        <v>0</v>
      </c>
      <c r="BI15" s="40" t="s">
        <v>104</v>
      </c>
    </row>
    <row r="16" spans="1:65" x14ac:dyDescent="0.25">
      <c r="A16" s="21">
        <v>42469</v>
      </c>
      <c r="B16" s="22" t="str">
        <f t="shared" si="0"/>
        <v>16100</v>
      </c>
      <c r="C16" t="s">
        <v>36</v>
      </c>
      <c r="D16" t="s">
        <v>90</v>
      </c>
      <c r="E16" s="9">
        <v>2</v>
      </c>
      <c r="F16" s="9">
        <v>4</v>
      </c>
      <c r="G16" t="s">
        <v>51</v>
      </c>
      <c r="H16">
        <v>28.487245319411102</v>
      </c>
      <c r="I16">
        <v>-96.502798413857803</v>
      </c>
      <c r="J16" t="s">
        <v>95</v>
      </c>
      <c r="K16" s="42">
        <v>1803</v>
      </c>
      <c r="L16" s="51" t="s">
        <v>85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BA16">
        <v>79</v>
      </c>
      <c r="BB16">
        <v>76.599999999999994</v>
      </c>
      <c r="BC16" s="91">
        <v>1018</v>
      </c>
      <c r="BD16">
        <v>1017.5</v>
      </c>
      <c r="BE16" s="41" t="s">
        <v>106</v>
      </c>
      <c r="BF16">
        <v>0</v>
      </c>
      <c r="BG16" s="42">
        <v>14.9</v>
      </c>
      <c r="BH16" s="42">
        <v>0</v>
      </c>
      <c r="BI16" s="40" t="s">
        <v>104</v>
      </c>
    </row>
    <row r="17" spans="1:61" x14ac:dyDescent="0.25">
      <c r="A17" s="21">
        <v>42469</v>
      </c>
      <c r="B17" s="22" t="str">
        <f t="shared" si="0"/>
        <v>16100</v>
      </c>
      <c r="C17" t="s">
        <v>36</v>
      </c>
      <c r="D17" t="s">
        <v>90</v>
      </c>
      <c r="E17" s="9">
        <v>2</v>
      </c>
      <c r="F17" s="9">
        <v>5</v>
      </c>
      <c r="G17" t="s">
        <v>52</v>
      </c>
      <c r="H17">
        <v>28.490173453465101</v>
      </c>
      <c r="I17">
        <v>-96.505368975922394</v>
      </c>
      <c r="J17" t="s">
        <v>95</v>
      </c>
      <c r="K17" s="42">
        <v>1749</v>
      </c>
      <c r="L17" s="51" t="s">
        <v>85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BA17">
        <v>79</v>
      </c>
      <c r="BB17">
        <v>76.599999999999994</v>
      </c>
      <c r="BC17" s="91">
        <v>1018</v>
      </c>
      <c r="BD17">
        <v>1017.5</v>
      </c>
      <c r="BE17" s="41" t="s">
        <v>106</v>
      </c>
      <c r="BF17">
        <v>0</v>
      </c>
      <c r="BG17" s="42">
        <v>24.9</v>
      </c>
      <c r="BH17" s="42">
        <v>0</v>
      </c>
      <c r="BI17" s="40" t="s">
        <v>85</v>
      </c>
    </row>
    <row r="18" spans="1:61" s="45" customFormat="1" x14ac:dyDescent="0.25">
      <c r="A18" s="70">
        <v>42469</v>
      </c>
      <c r="B18" s="71" t="str">
        <f t="shared" si="0"/>
        <v>16100</v>
      </c>
      <c r="C18" s="45" t="s">
        <v>36</v>
      </c>
      <c r="D18" s="45" t="s">
        <v>90</v>
      </c>
      <c r="E18" s="72">
        <v>2</v>
      </c>
      <c r="F18" s="72">
        <v>6</v>
      </c>
      <c r="G18" s="45" t="s">
        <v>53</v>
      </c>
      <c r="H18" s="45">
        <v>28.492595404386499</v>
      </c>
      <c r="I18" s="45">
        <v>-96.502184942364593</v>
      </c>
      <c r="J18" s="45" t="s">
        <v>95</v>
      </c>
      <c r="K18" s="45">
        <v>1739</v>
      </c>
      <c r="L18" s="82" t="s">
        <v>85</v>
      </c>
      <c r="N18" s="45">
        <v>0</v>
      </c>
      <c r="O18" s="45">
        <v>0</v>
      </c>
      <c r="P18" s="45">
        <v>0</v>
      </c>
      <c r="Q18" s="45">
        <v>0</v>
      </c>
      <c r="R18" s="45">
        <v>0</v>
      </c>
      <c r="S18" s="45">
        <v>0</v>
      </c>
      <c r="AA18" s="83"/>
      <c r="AF18" s="82"/>
      <c r="AH18" s="45">
        <v>0</v>
      </c>
      <c r="AI18" s="45">
        <v>0</v>
      </c>
      <c r="AJ18" s="45">
        <v>0</v>
      </c>
      <c r="AK18" s="45">
        <v>0</v>
      </c>
      <c r="AL18" s="45">
        <v>0</v>
      </c>
      <c r="AM18" s="45">
        <v>0</v>
      </c>
      <c r="AU18" s="83"/>
      <c r="AZ18" s="82"/>
      <c r="BA18">
        <v>79</v>
      </c>
      <c r="BB18">
        <v>76.599999999999994</v>
      </c>
      <c r="BC18" s="91">
        <v>1018</v>
      </c>
      <c r="BD18">
        <v>1017.5</v>
      </c>
      <c r="BE18" s="45" t="s">
        <v>106</v>
      </c>
      <c r="BF18" s="45">
        <v>0</v>
      </c>
      <c r="BG18" s="45">
        <v>14.7</v>
      </c>
      <c r="BH18" s="45">
        <v>0</v>
      </c>
      <c r="BI18" s="45" t="s">
        <v>85</v>
      </c>
    </row>
    <row r="19" spans="1:61" x14ac:dyDescent="0.25">
      <c r="A19" s="21">
        <v>42469</v>
      </c>
      <c r="B19" s="22" t="str">
        <f t="shared" si="0"/>
        <v>16100</v>
      </c>
      <c r="C19" t="s">
        <v>36</v>
      </c>
      <c r="D19" t="s">
        <v>103</v>
      </c>
      <c r="E19" s="9">
        <v>3</v>
      </c>
      <c r="F19" s="9">
        <v>1</v>
      </c>
      <c r="G19" t="s">
        <v>54</v>
      </c>
      <c r="H19">
        <v>28.493623025715301</v>
      </c>
      <c r="I19">
        <v>-96.498365895822602</v>
      </c>
      <c r="J19" t="s">
        <v>95</v>
      </c>
      <c r="K19">
        <v>1837</v>
      </c>
      <c r="L19" s="51" t="s">
        <v>85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BA19" s="95">
        <v>79.599999999999994</v>
      </c>
      <c r="BB19" s="56">
        <v>76.599999999999994</v>
      </c>
      <c r="BC19" s="56">
        <v>1017.6</v>
      </c>
      <c r="BD19" s="56">
        <v>1017.5</v>
      </c>
      <c r="BE19">
        <v>0</v>
      </c>
      <c r="BF19">
        <v>1</v>
      </c>
      <c r="BG19" s="91">
        <v>6.5</v>
      </c>
      <c r="BH19">
        <v>0</v>
      </c>
      <c r="BI19" t="s">
        <v>104</v>
      </c>
    </row>
    <row r="20" spans="1:61" x14ac:dyDescent="0.25">
      <c r="A20" s="21">
        <v>42469</v>
      </c>
      <c r="B20" s="22" t="str">
        <f t="shared" si="0"/>
        <v>16100</v>
      </c>
      <c r="C20" t="s">
        <v>36</v>
      </c>
      <c r="D20" t="s">
        <v>103</v>
      </c>
      <c r="E20" s="9">
        <v>3</v>
      </c>
      <c r="F20" s="9">
        <v>2</v>
      </c>
      <c r="G20" t="s">
        <v>55</v>
      </c>
      <c r="H20">
        <v>28.495762338861802</v>
      </c>
      <c r="I20">
        <v>-96.495000058784996</v>
      </c>
      <c r="J20" t="s">
        <v>95</v>
      </c>
      <c r="K20">
        <v>1825</v>
      </c>
      <c r="L20" s="51" t="s">
        <v>85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BA20" s="89">
        <v>79.599999999999994</v>
      </c>
      <c r="BB20" s="33">
        <v>76.599999999999994</v>
      </c>
      <c r="BC20" s="33">
        <v>1017.6</v>
      </c>
      <c r="BD20" s="33">
        <v>1017.5</v>
      </c>
      <c r="BE20">
        <v>0</v>
      </c>
      <c r="BF20">
        <v>2</v>
      </c>
      <c r="BG20" s="91">
        <v>13.6</v>
      </c>
      <c r="BH20">
        <v>0</v>
      </c>
      <c r="BI20" t="s">
        <v>85</v>
      </c>
    </row>
    <row r="21" spans="1:61" x14ac:dyDescent="0.25">
      <c r="A21" s="21">
        <v>42469</v>
      </c>
      <c r="B21" s="22" t="str">
        <f t="shared" si="0"/>
        <v>16100</v>
      </c>
      <c r="C21" t="s">
        <v>36</v>
      </c>
      <c r="D21" t="s">
        <v>103</v>
      </c>
      <c r="E21" s="9">
        <v>3</v>
      </c>
      <c r="F21" s="9">
        <v>3</v>
      </c>
      <c r="G21" t="s">
        <v>56</v>
      </c>
      <c r="H21">
        <v>28.497612643986901</v>
      </c>
      <c r="I21">
        <v>-96.491453927010198</v>
      </c>
      <c r="J21" t="s">
        <v>95</v>
      </c>
      <c r="K21">
        <v>1813</v>
      </c>
      <c r="L21" s="51" t="s">
        <v>85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BA21" s="89">
        <v>79.599999999999994</v>
      </c>
      <c r="BB21" s="33">
        <v>76.599999999999994</v>
      </c>
      <c r="BC21" s="33">
        <v>1017.6</v>
      </c>
      <c r="BD21" s="33">
        <v>1017.5</v>
      </c>
      <c r="BE21">
        <v>0</v>
      </c>
      <c r="BF21">
        <v>1</v>
      </c>
      <c r="BG21" s="91">
        <v>4.9000000000000004</v>
      </c>
      <c r="BH21">
        <v>0</v>
      </c>
      <c r="BI21" t="s">
        <v>85</v>
      </c>
    </row>
    <row r="22" spans="1:61" x14ac:dyDescent="0.25">
      <c r="A22" s="21">
        <v>42469</v>
      </c>
      <c r="B22" s="22" t="str">
        <f t="shared" si="0"/>
        <v>16100</v>
      </c>
      <c r="C22" t="s">
        <v>36</v>
      </c>
      <c r="D22" t="s">
        <v>103</v>
      </c>
      <c r="E22" s="9">
        <v>3</v>
      </c>
      <c r="F22" s="9">
        <v>4</v>
      </c>
      <c r="G22" t="s">
        <v>57</v>
      </c>
      <c r="H22">
        <v>28.4973215404897</v>
      </c>
      <c r="I22">
        <v>-96.4874400850385</v>
      </c>
      <c r="J22" t="s">
        <v>95</v>
      </c>
      <c r="K22">
        <v>1756</v>
      </c>
      <c r="L22" s="51" t="s">
        <v>85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BA22" s="89">
        <v>79.599999999999994</v>
      </c>
      <c r="BB22" s="33">
        <v>76.599999999999994</v>
      </c>
      <c r="BC22" s="33">
        <v>1017.6</v>
      </c>
      <c r="BD22" s="33">
        <v>1017.5</v>
      </c>
      <c r="BE22">
        <v>0</v>
      </c>
      <c r="BF22">
        <v>1</v>
      </c>
      <c r="BG22" s="91">
        <v>3.3</v>
      </c>
      <c r="BH22">
        <v>0</v>
      </c>
      <c r="BI22" t="s">
        <v>85</v>
      </c>
    </row>
    <row r="23" spans="1:61" x14ac:dyDescent="0.25">
      <c r="A23" s="21">
        <v>42469</v>
      </c>
      <c r="B23" s="22" t="str">
        <f t="shared" si="0"/>
        <v>16100</v>
      </c>
      <c r="C23" t="s">
        <v>36</v>
      </c>
      <c r="D23" t="s">
        <v>103</v>
      </c>
      <c r="E23" s="9">
        <v>3</v>
      </c>
      <c r="F23" s="9">
        <v>5</v>
      </c>
      <c r="G23" t="s">
        <v>58</v>
      </c>
      <c r="H23">
        <v>28.4977138135582</v>
      </c>
      <c r="I23">
        <v>-96.483474690467105</v>
      </c>
      <c r="J23" t="s">
        <v>95</v>
      </c>
      <c r="K23">
        <v>1743</v>
      </c>
      <c r="L23" s="51" t="s">
        <v>85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BA23" s="89">
        <v>79.599999999999994</v>
      </c>
      <c r="BB23" s="33">
        <v>76.599999999999994</v>
      </c>
      <c r="BC23" s="33">
        <v>1017.6</v>
      </c>
      <c r="BD23" s="33">
        <v>1017.5</v>
      </c>
      <c r="BE23">
        <v>0</v>
      </c>
      <c r="BF23">
        <v>1</v>
      </c>
      <c r="BG23" s="91">
        <v>2</v>
      </c>
      <c r="BH23">
        <v>0</v>
      </c>
      <c r="BI23" t="s">
        <v>85</v>
      </c>
    </row>
    <row r="24" spans="1:61" x14ac:dyDescent="0.25">
      <c r="A24" s="21">
        <v>42469</v>
      </c>
      <c r="B24" s="22" t="str">
        <f t="shared" si="0"/>
        <v>16100</v>
      </c>
      <c r="C24" t="s">
        <v>36</v>
      </c>
      <c r="D24" t="s">
        <v>103</v>
      </c>
      <c r="E24" s="9">
        <v>3</v>
      </c>
      <c r="F24" s="9">
        <v>6</v>
      </c>
      <c r="G24" t="s">
        <v>59</v>
      </c>
      <c r="H24">
        <v>28.498513195663602</v>
      </c>
      <c r="I24">
        <v>-96.479560844600201</v>
      </c>
      <c r="J24" t="s">
        <v>95</v>
      </c>
      <c r="K24">
        <v>1730</v>
      </c>
      <c r="L24" s="51" t="s">
        <v>85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BA24" s="89">
        <v>79.599999999999994</v>
      </c>
      <c r="BB24" s="33">
        <v>76.599999999999994</v>
      </c>
      <c r="BC24" s="33">
        <v>1017.6</v>
      </c>
      <c r="BD24" s="33">
        <v>1017.5</v>
      </c>
      <c r="BE24">
        <v>0</v>
      </c>
      <c r="BF24">
        <v>1</v>
      </c>
      <c r="BG24" s="91">
        <v>11.5</v>
      </c>
      <c r="BH24">
        <v>0</v>
      </c>
      <c r="BI24" t="s">
        <v>85</v>
      </c>
    </row>
    <row r="25" spans="1:61" s="45" customFormat="1" x14ac:dyDescent="0.25">
      <c r="A25" s="70">
        <v>42469</v>
      </c>
      <c r="B25" s="71" t="str">
        <f t="shared" si="0"/>
        <v>16100</v>
      </c>
      <c r="C25" s="45" t="s">
        <v>36</v>
      </c>
      <c r="D25" s="45" t="s">
        <v>103</v>
      </c>
      <c r="E25" s="72">
        <v>3</v>
      </c>
      <c r="F25" s="72">
        <v>7</v>
      </c>
      <c r="G25" s="45" t="s">
        <v>60</v>
      </c>
      <c r="H25" s="45">
        <v>28.502364177256801</v>
      </c>
      <c r="I25" s="45">
        <v>-96.478813262656303</v>
      </c>
      <c r="J25" s="45" t="s">
        <v>95</v>
      </c>
      <c r="K25" s="45">
        <v>1716</v>
      </c>
      <c r="L25" s="82" t="s">
        <v>85</v>
      </c>
      <c r="N25" s="45">
        <v>0</v>
      </c>
      <c r="O25" s="45">
        <v>0</v>
      </c>
      <c r="P25" s="45">
        <v>0</v>
      </c>
      <c r="Q25" s="45">
        <v>0</v>
      </c>
      <c r="R25" s="45">
        <v>0</v>
      </c>
      <c r="S25" s="45">
        <v>0</v>
      </c>
      <c r="AA25" s="83"/>
      <c r="AF25" s="82"/>
      <c r="AG25" s="88"/>
      <c r="AH25" s="45">
        <v>0</v>
      </c>
      <c r="AI25" s="45">
        <v>0</v>
      </c>
      <c r="AJ25" s="45">
        <v>0</v>
      </c>
      <c r="AK25" s="45">
        <v>0</v>
      </c>
      <c r="AL25" s="45">
        <v>1</v>
      </c>
      <c r="AM25" s="45">
        <v>0</v>
      </c>
      <c r="AR25" s="45" t="s">
        <v>99</v>
      </c>
      <c r="AS25" s="45" t="s">
        <v>99</v>
      </c>
      <c r="AT25" s="45">
        <v>110</v>
      </c>
      <c r="AU25" s="83"/>
      <c r="AV25" s="45">
        <v>1</v>
      </c>
      <c r="AW25" s="45">
        <v>1</v>
      </c>
      <c r="AX25" s="45">
        <v>255</v>
      </c>
      <c r="AZ25" s="82">
        <v>2</v>
      </c>
      <c r="BA25" s="88">
        <v>79.599999999999994</v>
      </c>
      <c r="BB25" s="45">
        <v>76.599999999999994</v>
      </c>
      <c r="BC25" s="45">
        <v>1017.6</v>
      </c>
      <c r="BD25" s="45">
        <v>1017.5</v>
      </c>
      <c r="BE25" s="45">
        <v>0</v>
      </c>
      <c r="BF25" s="45">
        <v>2</v>
      </c>
      <c r="BG25" s="92">
        <v>21.2</v>
      </c>
      <c r="BH25" s="45">
        <v>0</v>
      </c>
      <c r="BI25" s="45" t="s">
        <v>85</v>
      </c>
    </row>
    <row r="26" spans="1:61" x14ac:dyDescent="0.25">
      <c r="A26" s="21">
        <v>42469</v>
      </c>
      <c r="B26" s="22" t="str">
        <f t="shared" si="0"/>
        <v>16100</v>
      </c>
      <c r="C26" t="s">
        <v>36</v>
      </c>
      <c r="D26" s="42" t="s">
        <v>93</v>
      </c>
      <c r="E26" s="9">
        <v>5</v>
      </c>
      <c r="F26" s="9">
        <v>1</v>
      </c>
      <c r="G26" t="s">
        <v>61</v>
      </c>
      <c r="H26">
        <v>28.460289957001802</v>
      </c>
      <c r="I26">
        <v>-96.5074231289327</v>
      </c>
      <c r="J26" t="s">
        <v>95</v>
      </c>
      <c r="K26" s="42">
        <v>1836</v>
      </c>
      <c r="L26" s="51" t="s">
        <v>85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BA26" s="99">
        <v>76.7</v>
      </c>
      <c r="BB26" s="42">
        <v>80.599999999999994</v>
      </c>
      <c r="BC26" s="42">
        <v>1018.3</v>
      </c>
      <c r="BD26" s="42">
        <v>1018.5</v>
      </c>
      <c r="BE26" s="42">
        <v>1</v>
      </c>
      <c r="BF26" s="42">
        <v>1</v>
      </c>
      <c r="BG26" s="102">
        <v>11.6</v>
      </c>
      <c r="BH26" s="42">
        <v>0</v>
      </c>
      <c r="BI26" s="42" t="s">
        <v>85</v>
      </c>
    </row>
    <row r="27" spans="1:61" x14ac:dyDescent="0.25">
      <c r="A27" s="21">
        <v>42469</v>
      </c>
      <c r="B27" s="22" t="str">
        <f t="shared" si="0"/>
        <v>16100</v>
      </c>
      <c r="C27" t="s">
        <v>36</v>
      </c>
      <c r="D27" s="42" t="s">
        <v>93</v>
      </c>
      <c r="E27" s="9">
        <v>5</v>
      </c>
      <c r="F27" s="9">
        <v>3</v>
      </c>
      <c r="G27" t="s">
        <v>62</v>
      </c>
      <c r="H27">
        <v>28.455992219969598</v>
      </c>
      <c r="I27">
        <v>-96.510838167741795</v>
      </c>
      <c r="J27" t="s">
        <v>95</v>
      </c>
      <c r="K27" s="42">
        <v>1825</v>
      </c>
      <c r="L27" s="51" t="s">
        <v>85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BA27" s="99">
        <v>76.7</v>
      </c>
      <c r="BB27" s="42">
        <v>80.599999999999994</v>
      </c>
      <c r="BC27" s="42">
        <v>1018.3</v>
      </c>
      <c r="BD27" s="42">
        <v>1018.5</v>
      </c>
      <c r="BE27" s="42">
        <v>1</v>
      </c>
      <c r="BF27" s="42">
        <v>1</v>
      </c>
      <c r="BG27" s="102">
        <v>11.3</v>
      </c>
      <c r="BH27" s="42">
        <v>0</v>
      </c>
      <c r="BI27" s="42" t="s">
        <v>85</v>
      </c>
    </row>
    <row r="28" spans="1:61" x14ac:dyDescent="0.25">
      <c r="A28" s="21">
        <v>42469</v>
      </c>
      <c r="B28" s="22" t="str">
        <f t="shared" si="0"/>
        <v>16100</v>
      </c>
      <c r="C28" t="s">
        <v>36</v>
      </c>
      <c r="D28" s="42" t="s">
        <v>93</v>
      </c>
      <c r="E28" s="9">
        <v>5</v>
      </c>
      <c r="F28" s="9">
        <v>4</v>
      </c>
      <c r="G28" t="s">
        <v>63</v>
      </c>
      <c r="H28">
        <v>28.457747390493701</v>
      </c>
      <c r="I28">
        <v>-96.514425706118303</v>
      </c>
      <c r="J28" t="s">
        <v>95</v>
      </c>
      <c r="K28" s="42">
        <v>1816</v>
      </c>
      <c r="L28" s="51" t="s">
        <v>85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BA28" s="99">
        <v>76.7</v>
      </c>
      <c r="BB28" s="42">
        <v>80.599999999999994</v>
      </c>
      <c r="BC28" s="42">
        <v>1018.3</v>
      </c>
      <c r="BD28" s="42">
        <v>1018.5</v>
      </c>
      <c r="BE28" s="42">
        <v>1</v>
      </c>
      <c r="BF28" s="42">
        <v>1</v>
      </c>
      <c r="BG28" s="102">
        <v>13.9</v>
      </c>
      <c r="BH28" s="42">
        <v>0</v>
      </c>
      <c r="BI28" s="42" t="s">
        <v>85</v>
      </c>
    </row>
    <row r="29" spans="1:61" x14ac:dyDescent="0.25">
      <c r="A29" s="21">
        <v>42469</v>
      </c>
      <c r="B29" s="22" t="str">
        <f t="shared" si="0"/>
        <v>16100</v>
      </c>
      <c r="C29" t="s">
        <v>36</v>
      </c>
      <c r="D29" s="42" t="s">
        <v>93</v>
      </c>
      <c r="E29" s="9">
        <v>5</v>
      </c>
      <c r="F29" s="9">
        <v>5</v>
      </c>
      <c r="G29" t="s">
        <v>64</v>
      </c>
      <c r="H29">
        <v>28.4583119954913</v>
      </c>
      <c r="I29">
        <v>-96.518492437899098</v>
      </c>
      <c r="J29" t="s">
        <v>95</v>
      </c>
      <c r="K29" s="42">
        <v>1804</v>
      </c>
      <c r="L29" s="51" t="s">
        <v>85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BA29" s="99">
        <v>76.7</v>
      </c>
      <c r="BB29" s="42">
        <v>80.599999999999994</v>
      </c>
      <c r="BC29" s="42">
        <v>1018.3</v>
      </c>
      <c r="BD29" s="42">
        <v>1018.5</v>
      </c>
      <c r="BE29" s="42">
        <v>1</v>
      </c>
      <c r="BF29" s="42">
        <v>1</v>
      </c>
      <c r="BG29" s="102">
        <v>18.8</v>
      </c>
      <c r="BH29" s="42">
        <v>0</v>
      </c>
      <c r="BI29" s="42" t="s">
        <v>85</v>
      </c>
    </row>
    <row r="30" spans="1:61" x14ac:dyDescent="0.25">
      <c r="A30" s="21">
        <v>42469</v>
      </c>
      <c r="B30" s="22" t="str">
        <f t="shared" si="0"/>
        <v>16100</v>
      </c>
      <c r="C30" t="s">
        <v>36</v>
      </c>
      <c r="D30" s="42" t="s">
        <v>93</v>
      </c>
      <c r="E30" s="9">
        <v>5</v>
      </c>
      <c r="F30" s="9">
        <v>6</v>
      </c>
      <c r="G30" t="s">
        <v>65</v>
      </c>
      <c r="H30">
        <v>28.4590607509016</v>
      </c>
      <c r="I30">
        <v>-96.522635696455794</v>
      </c>
      <c r="J30" t="s">
        <v>95</v>
      </c>
      <c r="K30" s="42">
        <v>1755</v>
      </c>
      <c r="L30" s="51" t="s">
        <v>85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BA30" s="99">
        <v>76.7</v>
      </c>
      <c r="BB30" s="42">
        <v>80.599999999999994</v>
      </c>
      <c r="BC30" s="42">
        <v>1018.3</v>
      </c>
      <c r="BD30" s="42">
        <v>1018.5</v>
      </c>
      <c r="BE30" s="42">
        <v>1</v>
      </c>
      <c r="BF30" s="42">
        <v>1</v>
      </c>
      <c r="BG30" s="102">
        <v>21</v>
      </c>
      <c r="BH30" s="42">
        <v>0</v>
      </c>
      <c r="BI30" s="42" t="s">
        <v>85</v>
      </c>
    </row>
    <row r="31" spans="1:61" s="45" customFormat="1" x14ac:dyDescent="0.25">
      <c r="A31" s="70">
        <v>42469</v>
      </c>
      <c r="B31" s="71" t="str">
        <f t="shared" si="0"/>
        <v>16100</v>
      </c>
      <c r="C31" s="45" t="s">
        <v>36</v>
      </c>
      <c r="D31" s="42" t="s">
        <v>93</v>
      </c>
      <c r="E31" s="72">
        <v>5</v>
      </c>
      <c r="F31" s="72">
        <v>7</v>
      </c>
      <c r="G31" s="45" t="s">
        <v>66</v>
      </c>
      <c r="H31" s="45">
        <v>28.462526500225</v>
      </c>
      <c r="I31" s="45">
        <v>-96.523875128477798</v>
      </c>
      <c r="J31" s="45" t="s">
        <v>95</v>
      </c>
      <c r="K31" s="45">
        <v>1745</v>
      </c>
      <c r="L31" s="82" t="s">
        <v>85</v>
      </c>
      <c r="M31" s="88"/>
      <c r="N31" s="45">
        <v>0</v>
      </c>
      <c r="O31" s="45">
        <v>0</v>
      </c>
      <c r="P31" s="45">
        <v>0</v>
      </c>
      <c r="Q31" s="45">
        <v>0</v>
      </c>
      <c r="R31" s="45">
        <v>0</v>
      </c>
      <c r="S31" s="45">
        <v>0</v>
      </c>
      <c r="AA31" s="83"/>
      <c r="AF31" s="82"/>
      <c r="AH31" s="45">
        <v>0</v>
      </c>
      <c r="AI31" s="45">
        <v>0</v>
      </c>
      <c r="AJ31" s="45">
        <v>0</v>
      </c>
      <c r="AK31" s="45">
        <v>0</v>
      </c>
      <c r="AL31" s="45">
        <v>0</v>
      </c>
      <c r="AM31" s="45">
        <v>0</v>
      </c>
      <c r="AU31" s="83"/>
      <c r="AZ31" s="82"/>
      <c r="BA31" s="100">
        <v>76.7</v>
      </c>
      <c r="BB31" s="101">
        <v>80.599999999999994</v>
      </c>
      <c r="BC31" s="101">
        <v>1018.3</v>
      </c>
      <c r="BD31" s="101">
        <v>1018.5</v>
      </c>
      <c r="BE31" s="101">
        <v>1</v>
      </c>
      <c r="BF31" s="45">
        <v>1</v>
      </c>
      <c r="BG31" s="45">
        <v>11.7</v>
      </c>
      <c r="BH31" s="45">
        <v>0</v>
      </c>
      <c r="BI31" s="45" t="s">
        <v>85</v>
      </c>
    </row>
    <row r="32" spans="1:61" x14ac:dyDescent="0.25">
      <c r="A32" s="21">
        <v>42469</v>
      </c>
      <c r="B32" s="22" t="str">
        <f t="shared" si="0"/>
        <v>16100</v>
      </c>
      <c r="C32" t="s">
        <v>36</v>
      </c>
      <c r="D32" t="s">
        <v>98</v>
      </c>
      <c r="E32" s="9">
        <v>10</v>
      </c>
      <c r="F32" s="9">
        <v>1</v>
      </c>
      <c r="G32" t="s">
        <v>67</v>
      </c>
      <c r="H32">
        <v>28.464982900768501</v>
      </c>
      <c r="I32">
        <v>-96.422558454796601</v>
      </c>
      <c r="J32" t="s">
        <v>95</v>
      </c>
      <c r="K32">
        <v>1900</v>
      </c>
      <c r="L32" s="51" t="s">
        <v>85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BA32">
        <v>75.2</v>
      </c>
      <c r="BB32">
        <v>72.599999999999994</v>
      </c>
      <c r="BC32">
        <v>1018</v>
      </c>
      <c r="BD32">
        <v>1017.6</v>
      </c>
      <c r="BE32">
        <v>1</v>
      </c>
      <c r="BF32">
        <v>3</v>
      </c>
      <c r="BG32" s="91">
        <v>13.3</v>
      </c>
      <c r="BH32">
        <v>0</v>
      </c>
      <c r="BI32" t="s">
        <v>85</v>
      </c>
    </row>
    <row r="33" spans="1:61" x14ac:dyDescent="0.25">
      <c r="A33" s="21">
        <v>42469</v>
      </c>
      <c r="B33" s="22" t="str">
        <f t="shared" si="0"/>
        <v>16100</v>
      </c>
      <c r="C33" t="s">
        <v>36</v>
      </c>
      <c r="D33" t="s">
        <v>98</v>
      </c>
      <c r="E33" s="9">
        <v>10</v>
      </c>
      <c r="F33" s="9">
        <v>2</v>
      </c>
      <c r="G33" t="s">
        <v>68</v>
      </c>
      <c r="H33">
        <v>28.4620459657162</v>
      </c>
      <c r="I33">
        <v>-96.423025829717503</v>
      </c>
      <c r="J33" t="s">
        <v>95</v>
      </c>
      <c r="K33">
        <v>1850</v>
      </c>
      <c r="L33" s="51" t="s">
        <v>85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BA33">
        <v>75.2</v>
      </c>
      <c r="BB33">
        <v>72.599999999999994</v>
      </c>
      <c r="BC33">
        <v>1018</v>
      </c>
      <c r="BD33">
        <v>1017.6</v>
      </c>
      <c r="BE33">
        <v>1</v>
      </c>
      <c r="BF33">
        <v>2</v>
      </c>
      <c r="BG33" s="91">
        <v>13.4</v>
      </c>
      <c r="BH33">
        <v>0</v>
      </c>
      <c r="BI33" t="s">
        <v>85</v>
      </c>
    </row>
    <row r="34" spans="1:61" x14ac:dyDescent="0.25">
      <c r="A34" s="21">
        <v>42469</v>
      </c>
      <c r="B34" s="22" t="str">
        <f t="shared" si="0"/>
        <v>16100</v>
      </c>
      <c r="C34" t="s">
        <v>36</v>
      </c>
      <c r="D34" t="s">
        <v>98</v>
      </c>
      <c r="E34" s="9">
        <v>10</v>
      </c>
      <c r="F34" s="9">
        <v>3</v>
      </c>
      <c r="G34" t="s">
        <v>69</v>
      </c>
      <c r="H34">
        <v>28.4583183657377</v>
      </c>
      <c r="I34">
        <v>-96.424336759373503</v>
      </c>
      <c r="J34" t="s">
        <v>95</v>
      </c>
      <c r="K34">
        <v>1841</v>
      </c>
      <c r="L34" s="51" t="s">
        <v>85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AH34">
        <v>0</v>
      </c>
      <c r="AI34">
        <v>0</v>
      </c>
      <c r="AJ34">
        <v>1</v>
      </c>
      <c r="AK34">
        <v>0</v>
      </c>
      <c r="AL34">
        <v>0</v>
      </c>
      <c r="AM34">
        <v>0</v>
      </c>
      <c r="AR34" t="s">
        <v>100</v>
      </c>
      <c r="AS34" t="s">
        <v>83</v>
      </c>
      <c r="AT34">
        <v>150</v>
      </c>
      <c r="AZ34" s="51">
        <v>1</v>
      </c>
      <c r="BA34">
        <v>75.2</v>
      </c>
      <c r="BB34">
        <v>72.599999999999994</v>
      </c>
      <c r="BC34">
        <v>1018</v>
      </c>
      <c r="BD34">
        <v>1017.6</v>
      </c>
      <c r="BE34">
        <v>1</v>
      </c>
      <c r="BF34">
        <v>2</v>
      </c>
      <c r="BG34" s="91">
        <v>9.6999999999999993</v>
      </c>
      <c r="BH34">
        <v>0</v>
      </c>
      <c r="BI34" t="s">
        <v>85</v>
      </c>
    </row>
    <row r="35" spans="1:61" x14ac:dyDescent="0.25">
      <c r="A35" s="21">
        <v>42469</v>
      </c>
      <c r="B35" s="22" t="str">
        <f t="shared" si="0"/>
        <v>16100</v>
      </c>
      <c r="C35" t="s">
        <v>36</v>
      </c>
      <c r="D35" t="s">
        <v>98</v>
      </c>
      <c r="E35" s="9">
        <v>10</v>
      </c>
      <c r="F35" s="9">
        <v>4</v>
      </c>
      <c r="G35" t="s">
        <v>70</v>
      </c>
      <c r="H35">
        <v>28.456915821880099</v>
      </c>
      <c r="I35">
        <v>-96.428139796480494</v>
      </c>
      <c r="J35" t="s">
        <v>95</v>
      </c>
      <c r="K35">
        <v>1831</v>
      </c>
      <c r="L35" s="51" t="s">
        <v>85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AH35">
        <v>0</v>
      </c>
      <c r="AI35">
        <v>1</v>
      </c>
      <c r="AJ35">
        <v>1</v>
      </c>
      <c r="AK35">
        <v>0</v>
      </c>
      <c r="AL35">
        <v>0</v>
      </c>
      <c r="AM35">
        <v>0</v>
      </c>
      <c r="AR35" t="s">
        <v>99</v>
      </c>
      <c r="AS35" t="s">
        <v>83</v>
      </c>
      <c r="AT35">
        <v>120</v>
      </c>
      <c r="AZ35" s="51">
        <v>1</v>
      </c>
      <c r="BA35">
        <v>75.2</v>
      </c>
      <c r="BB35">
        <v>72.599999999999994</v>
      </c>
      <c r="BC35">
        <v>1018</v>
      </c>
      <c r="BD35">
        <v>1017.6</v>
      </c>
      <c r="BE35">
        <v>1</v>
      </c>
      <c r="BF35">
        <v>2</v>
      </c>
      <c r="BG35" s="91">
        <v>11</v>
      </c>
      <c r="BH35">
        <v>0</v>
      </c>
      <c r="BI35" t="s">
        <v>85</v>
      </c>
    </row>
    <row r="36" spans="1:61" x14ac:dyDescent="0.25">
      <c r="A36" s="21">
        <v>42469</v>
      </c>
      <c r="B36" s="22" t="str">
        <f t="shared" si="0"/>
        <v>16100</v>
      </c>
      <c r="C36" t="s">
        <v>36</v>
      </c>
      <c r="D36" t="s">
        <v>98</v>
      </c>
      <c r="E36" s="9">
        <v>10</v>
      </c>
      <c r="F36" s="9">
        <v>5</v>
      </c>
      <c r="G36" t="s">
        <v>71</v>
      </c>
      <c r="H36">
        <v>28.4546347707509</v>
      </c>
      <c r="I36">
        <v>-96.431405888870302</v>
      </c>
      <c r="J36" t="s">
        <v>95</v>
      </c>
      <c r="K36">
        <v>1821</v>
      </c>
      <c r="L36" s="51" t="s">
        <v>85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AH36">
        <v>1</v>
      </c>
      <c r="AI36">
        <v>0</v>
      </c>
      <c r="AJ36">
        <v>0</v>
      </c>
      <c r="AK36">
        <v>1</v>
      </c>
      <c r="AL36">
        <v>1</v>
      </c>
      <c r="AM36">
        <v>1</v>
      </c>
      <c r="AR36" t="s">
        <v>99</v>
      </c>
      <c r="AS36" t="s">
        <v>83</v>
      </c>
      <c r="AT36">
        <v>105</v>
      </c>
      <c r="AZ36" s="51">
        <v>1</v>
      </c>
      <c r="BA36">
        <v>75.2</v>
      </c>
      <c r="BB36">
        <v>72.599999999999994</v>
      </c>
      <c r="BC36">
        <v>1018</v>
      </c>
      <c r="BD36">
        <v>1017.6</v>
      </c>
      <c r="BE36">
        <v>1</v>
      </c>
      <c r="BF36">
        <v>2</v>
      </c>
      <c r="BG36" s="91">
        <v>12</v>
      </c>
      <c r="BH36">
        <v>0</v>
      </c>
      <c r="BI36" t="s">
        <v>85</v>
      </c>
    </row>
    <row r="37" spans="1:61" x14ac:dyDescent="0.25">
      <c r="A37" s="21">
        <v>42469</v>
      </c>
      <c r="B37" s="22" t="str">
        <f t="shared" si="0"/>
        <v>16100</v>
      </c>
      <c r="C37" t="s">
        <v>36</v>
      </c>
      <c r="D37" t="s">
        <v>98</v>
      </c>
      <c r="E37" s="9">
        <v>10</v>
      </c>
      <c r="F37" s="9">
        <v>6</v>
      </c>
      <c r="G37" t="s">
        <v>72</v>
      </c>
      <c r="H37">
        <v>28.452323880046599</v>
      </c>
      <c r="I37">
        <v>-96.434492776170302</v>
      </c>
      <c r="J37" t="s">
        <v>95</v>
      </c>
      <c r="K37">
        <v>1810</v>
      </c>
      <c r="L37" s="51" t="s">
        <v>85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AH37">
        <v>0</v>
      </c>
      <c r="AI37">
        <v>0</v>
      </c>
      <c r="AJ37">
        <v>1</v>
      </c>
      <c r="AK37">
        <v>0</v>
      </c>
      <c r="AL37">
        <v>0</v>
      </c>
      <c r="AM37">
        <v>0</v>
      </c>
      <c r="AR37" t="s">
        <v>94</v>
      </c>
      <c r="AS37" t="s">
        <v>83</v>
      </c>
      <c r="AT37">
        <v>150</v>
      </c>
      <c r="AZ37" s="51">
        <v>2</v>
      </c>
      <c r="BA37">
        <v>75.2</v>
      </c>
      <c r="BB37">
        <v>72.599999999999994</v>
      </c>
      <c r="BC37">
        <v>1018</v>
      </c>
      <c r="BD37">
        <v>1017.6</v>
      </c>
      <c r="BE37">
        <v>1</v>
      </c>
      <c r="BF37">
        <v>2</v>
      </c>
      <c r="BG37" s="91">
        <v>12.3</v>
      </c>
      <c r="BH37">
        <v>0</v>
      </c>
      <c r="BI37" t="s">
        <v>85</v>
      </c>
    </row>
    <row r="38" spans="1:61" x14ac:dyDescent="0.25">
      <c r="A38" s="21">
        <v>42469</v>
      </c>
      <c r="B38" s="22" t="str">
        <f t="shared" si="0"/>
        <v>16100</v>
      </c>
      <c r="C38" t="s">
        <v>36</v>
      </c>
      <c r="D38" t="s">
        <v>98</v>
      </c>
      <c r="E38" s="9">
        <v>10</v>
      </c>
      <c r="F38" s="9">
        <v>7</v>
      </c>
      <c r="G38" t="s">
        <v>73</v>
      </c>
      <c r="H38">
        <v>28.449141774326499</v>
      </c>
      <c r="I38">
        <v>-96.436858568340497</v>
      </c>
      <c r="J38" t="s">
        <v>95</v>
      </c>
      <c r="K38">
        <v>1802</v>
      </c>
      <c r="L38" s="51" t="s">
        <v>85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BA38">
        <v>75.2</v>
      </c>
      <c r="BB38">
        <v>72.599999999999994</v>
      </c>
      <c r="BC38">
        <v>1018</v>
      </c>
      <c r="BD38">
        <v>1017.6</v>
      </c>
      <c r="BE38">
        <v>1</v>
      </c>
      <c r="BF38">
        <v>1</v>
      </c>
      <c r="BG38" s="91">
        <v>16.399999999999999</v>
      </c>
      <c r="BH38">
        <v>0</v>
      </c>
      <c r="BI38" t="s">
        <v>85</v>
      </c>
    </row>
    <row r="39" spans="1:61" x14ac:dyDescent="0.25">
      <c r="A39" s="21">
        <v>42469</v>
      </c>
      <c r="B39" s="22" t="str">
        <f t="shared" si="0"/>
        <v>16100</v>
      </c>
      <c r="C39" t="s">
        <v>36</v>
      </c>
      <c r="D39" t="s">
        <v>98</v>
      </c>
      <c r="E39" s="9">
        <v>10</v>
      </c>
      <c r="F39" s="9">
        <v>8</v>
      </c>
      <c r="G39" t="s">
        <v>74</v>
      </c>
      <c r="H39">
        <v>28.4471120964735</v>
      </c>
      <c r="I39">
        <v>-96.440198337659197</v>
      </c>
      <c r="J39" t="s">
        <v>95</v>
      </c>
      <c r="K39">
        <v>1753</v>
      </c>
      <c r="L39" s="51" t="s">
        <v>85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BA39" s="89">
        <v>75.2</v>
      </c>
      <c r="BB39" s="33">
        <v>72.599999999999994</v>
      </c>
      <c r="BC39" s="33">
        <v>1018</v>
      </c>
      <c r="BD39" s="33">
        <v>1017.6</v>
      </c>
      <c r="BE39" s="33">
        <v>1</v>
      </c>
      <c r="BF39" s="42">
        <v>1</v>
      </c>
      <c r="BG39" s="91">
        <v>12.2</v>
      </c>
      <c r="BH39" s="42">
        <v>0</v>
      </c>
      <c r="BI39" t="s">
        <v>85</v>
      </c>
    </row>
    <row r="40" spans="1:61" s="45" customFormat="1" x14ac:dyDescent="0.25">
      <c r="A40" s="21">
        <v>42469</v>
      </c>
      <c r="B40" s="22" t="str">
        <f t="shared" si="0"/>
        <v>16100</v>
      </c>
      <c r="C40" t="s">
        <v>36</v>
      </c>
      <c r="D40" s="45" t="s">
        <v>98</v>
      </c>
      <c r="E40" s="72">
        <v>10</v>
      </c>
      <c r="F40" s="72">
        <v>9</v>
      </c>
      <c r="G40" s="45" t="s">
        <v>75</v>
      </c>
      <c r="H40" s="45">
        <v>28.4451344702392</v>
      </c>
      <c r="I40" s="45">
        <v>-96.443581692874403</v>
      </c>
      <c r="J40" t="s">
        <v>95</v>
      </c>
      <c r="K40" s="45">
        <v>1745</v>
      </c>
      <c r="L40" s="82" t="s">
        <v>85</v>
      </c>
      <c r="N40" s="45">
        <v>0</v>
      </c>
      <c r="O40" s="45">
        <v>0</v>
      </c>
      <c r="P40" s="45">
        <v>0</v>
      </c>
      <c r="Q40" s="45">
        <v>0</v>
      </c>
      <c r="R40" s="45">
        <v>0</v>
      </c>
      <c r="S40" s="45">
        <v>0</v>
      </c>
      <c r="AA40" s="83"/>
      <c r="AF40" s="82"/>
      <c r="AH40" s="45">
        <v>0</v>
      </c>
      <c r="AI40" s="45">
        <v>0</v>
      </c>
      <c r="AJ40" s="45">
        <v>0</v>
      </c>
      <c r="AK40" s="45">
        <v>0</v>
      </c>
      <c r="AL40" s="45">
        <v>0</v>
      </c>
      <c r="AM40" s="45">
        <v>0</v>
      </c>
      <c r="AU40" s="83"/>
      <c r="AZ40" s="82"/>
      <c r="BA40" s="88">
        <v>75.2</v>
      </c>
      <c r="BB40" s="45">
        <v>72.599999999999994</v>
      </c>
      <c r="BC40" s="45">
        <v>1018</v>
      </c>
      <c r="BD40" s="45">
        <v>1017.6</v>
      </c>
      <c r="BE40" s="45">
        <v>1</v>
      </c>
      <c r="BF40" s="45">
        <v>2</v>
      </c>
      <c r="BG40" s="92">
        <v>7.5</v>
      </c>
      <c r="BH40" s="45">
        <v>0</v>
      </c>
      <c r="BI40" s="45" t="s">
        <v>85</v>
      </c>
    </row>
    <row r="41" spans="1:61" x14ac:dyDescent="0.25">
      <c r="A41" s="21">
        <v>42469</v>
      </c>
      <c r="B41" s="22" t="str">
        <f t="shared" si="0"/>
        <v>16100</v>
      </c>
      <c r="C41" t="s">
        <v>36</v>
      </c>
      <c r="D41" t="s">
        <v>91</v>
      </c>
      <c r="E41" s="9">
        <v>12</v>
      </c>
      <c r="F41" s="9">
        <v>1</v>
      </c>
      <c r="G41" t="s">
        <v>76</v>
      </c>
      <c r="H41">
        <v>28.4666364826262</v>
      </c>
      <c r="I41">
        <v>-96.450909571722093</v>
      </c>
      <c r="J41" t="s">
        <v>95</v>
      </c>
      <c r="K41">
        <v>1828</v>
      </c>
      <c r="L41" s="51" t="s">
        <v>85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BA41">
        <v>76.099999999999994</v>
      </c>
      <c r="BB41">
        <v>75.2</v>
      </c>
      <c r="BC41">
        <v>1018.5</v>
      </c>
      <c r="BD41">
        <v>1018.5</v>
      </c>
      <c r="BE41" t="s">
        <v>96</v>
      </c>
      <c r="BF41">
        <v>0</v>
      </c>
      <c r="BG41">
        <v>17.100000000000001</v>
      </c>
      <c r="BH41">
        <v>0</v>
      </c>
      <c r="BI41" t="s">
        <v>85</v>
      </c>
    </row>
    <row r="42" spans="1:61" x14ac:dyDescent="0.25">
      <c r="A42" s="21">
        <v>42469</v>
      </c>
      <c r="B42" s="22" t="str">
        <f t="shared" si="0"/>
        <v>16100</v>
      </c>
      <c r="C42" t="s">
        <v>36</v>
      </c>
      <c r="D42" t="s">
        <v>91</v>
      </c>
      <c r="E42" s="9">
        <v>12</v>
      </c>
      <c r="F42" s="9">
        <v>2</v>
      </c>
      <c r="G42" t="s">
        <v>77</v>
      </c>
      <c r="H42">
        <v>28.462842414155599</v>
      </c>
      <c r="I42">
        <v>-96.452029058709698</v>
      </c>
      <c r="J42" t="s">
        <v>95</v>
      </c>
      <c r="K42">
        <v>1808</v>
      </c>
      <c r="L42" s="51" t="s">
        <v>85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BA42">
        <v>76.099999999999994</v>
      </c>
      <c r="BB42">
        <v>75.2</v>
      </c>
      <c r="BC42">
        <v>1018.5</v>
      </c>
      <c r="BD42">
        <v>1018.5</v>
      </c>
      <c r="BE42" t="s">
        <v>96</v>
      </c>
      <c r="BF42">
        <v>0</v>
      </c>
      <c r="BG42">
        <v>3.2</v>
      </c>
      <c r="BH42">
        <v>0</v>
      </c>
      <c r="BI42" t="s">
        <v>85</v>
      </c>
    </row>
    <row r="43" spans="1:61" x14ac:dyDescent="0.25">
      <c r="A43" s="21">
        <v>42469</v>
      </c>
      <c r="B43" s="22" t="str">
        <f t="shared" si="0"/>
        <v>16100</v>
      </c>
      <c r="C43" t="s">
        <v>36</v>
      </c>
      <c r="D43" t="s">
        <v>91</v>
      </c>
      <c r="E43" s="9">
        <v>12</v>
      </c>
      <c r="F43" s="9">
        <v>3</v>
      </c>
      <c r="G43" t="s">
        <v>78</v>
      </c>
      <c r="H43">
        <v>28.459419496357398</v>
      </c>
      <c r="I43">
        <v>-96.449928637593899</v>
      </c>
      <c r="J43" t="s">
        <v>95</v>
      </c>
      <c r="K43">
        <v>1748</v>
      </c>
      <c r="L43" s="51" t="s">
        <v>85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BA43">
        <v>76.099999999999994</v>
      </c>
      <c r="BB43">
        <v>75.2</v>
      </c>
      <c r="BC43">
        <v>1018.5</v>
      </c>
      <c r="BD43">
        <v>1018.5</v>
      </c>
      <c r="BE43" t="s">
        <v>96</v>
      </c>
      <c r="BF43">
        <v>0</v>
      </c>
      <c r="BG43">
        <v>8.4</v>
      </c>
      <c r="BH43">
        <v>0</v>
      </c>
      <c r="BI43" t="s">
        <v>85</v>
      </c>
    </row>
    <row r="44" spans="1:61" x14ac:dyDescent="0.25">
      <c r="A44" s="21">
        <v>42469</v>
      </c>
      <c r="B44" s="22" t="str">
        <f t="shared" si="0"/>
        <v>16100</v>
      </c>
      <c r="C44" t="s">
        <v>36</v>
      </c>
      <c r="D44" t="s">
        <v>91</v>
      </c>
      <c r="E44" s="9">
        <v>12</v>
      </c>
      <c r="F44" s="9">
        <v>4</v>
      </c>
      <c r="G44" t="s">
        <v>79</v>
      </c>
      <c r="H44">
        <v>28.456062125041999</v>
      </c>
      <c r="I44">
        <v>-96.452231230214196</v>
      </c>
      <c r="J44" t="s">
        <v>95</v>
      </c>
      <c r="K44">
        <v>1736</v>
      </c>
      <c r="L44" s="51" t="s">
        <v>85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BA44">
        <v>76.099999999999994</v>
      </c>
      <c r="BB44">
        <v>75.2</v>
      </c>
      <c r="BC44">
        <v>1018.5</v>
      </c>
      <c r="BD44">
        <v>1018.5</v>
      </c>
      <c r="BE44" t="s">
        <v>96</v>
      </c>
      <c r="BF44">
        <v>0</v>
      </c>
      <c r="BG44">
        <v>11.8</v>
      </c>
      <c r="BH44">
        <v>0</v>
      </c>
      <c r="BI44" t="s">
        <v>85</v>
      </c>
    </row>
    <row r="45" spans="1:61" x14ac:dyDescent="0.25">
      <c r="A45" s="21">
        <v>42469</v>
      </c>
      <c r="B45" s="22" t="str">
        <f t="shared" si="0"/>
        <v>16100</v>
      </c>
      <c r="C45" t="s">
        <v>36</v>
      </c>
      <c r="D45" t="s">
        <v>91</v>
      </c>
      <c r="E45" s="9">
        <v>12</v>
      </c>
      <c r="F45" s="9">
        <v>5</v>
      </c>
      <c r="G45" t="s">
        <v>80</v>
      </c>
      <c r="H45">
        <v>28.454578276723598</v>
      </c>
      <c r="I45">
        <v>-96.455977857112799</v>
      </c>
      <c r="J45" t="s">
        <v>95</v>
      </c>
      <c r="K45">
        <v>1724</v>
      </c>
      <c r="L45" s="51" t="s">
        <v>85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BA45">
        <v>76.099999999999994</v>
      </c>
      <c r="BB45">
        <v>75.2</v>
      </c>
      <c r="BC45">
        <v>1018.5</v>
      </c>
      <c r="BD45">
        <v>1018.5</v>
      </c>
      <c r="BE45" t="s">
        <v>97</v>
      </c>
      <c r="BF45">
        <v>0</v>
      </c>
      <c r="BG45">
        <v>12.8</v>
      </c>
      <c r="BH45">
        <v>0</v>
      </c>
      <c r="BI45" t="s">
        <v>85</v>
      </c>
    </row>
    <row r="46" spans="1:61" x14ac:dyDescent="0.25">
      <c r="AD46" s="40">
        <f>COUNT(N5:N45)</f>
        <v>41</v>
      </c>
    </row>
  </sheetData>
  <mergeCells count="2">
    <mergeCell ref="M2:AF2"/>
    <mergeCell ref="AG2:AZ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52"/>
  <sheetViews>
    <sheetView topLeftCell="G1" zoomScale="70" zoomScaleNormal="70" workbookViewId="0">
      <pane ySplit="4" topLeftCell="A5" activePane="bottomLeft" state="frozen"/>
      <selection pane="bottomLeft" activeCell="BK19" sqref="BK19:BK24"/>
    </sheetView>
  </sheetViews>
  <sheetFormatPr defaultColWidth="11.25" defaultRowHeight="15.75" x14ac:dyDescent="0.25"/>
  <cols>
    <col min="1" max="1" width="9.5" bestFit="1" customWidth="1"/>
    <col min="2" max="2" width="6" bestFit="1" customWidth="1"/>
    <col min="3" max="3" width="3.25" bestFit="1" customWidth="1"/>
    <col min="4" max="4" width="3.875" bestFit="1" customWidth="1"/>
    <col min="5" max="5" width="5.75" bestFit="1" customWidth="1"/>
    <col min="6" max="6" width="6.75" customWidth="1"/>
    <col min="7" max="7" width="9.375" bestFit="1" customWidth="1"/>
    <col min="8" max="9" width="5.375" customWidth="1"/>
    <col min="10" max="11" width="5.25" customWidth="1"/>
    <col min="12" max="12" width="5.25" style="25" customWidth="1"/>
    <col min="13" max="13" width="6.875" bestFit="1" customWidth="1"/>
    <col min="14" max="19" width="2.25" customWidth="1"/>
    <col min="20" max="20" width="3.75" bestFit="1" customWidth="1"/>
    <col min="21" max="21" width="3.75" customWidth="1"/>
    <col min="22" max="22" width="8.25" customWidth="1"/>
    <col min="23" max="23" width="1" customWidth="1"/>
    <col min="24" max="26" width="4.875" customWidth="1"/>
    <col min="27" max="27" width="1.875" style="50" customWidth="1"/>
    <col min="28" max="30" width="4.875" customWidth="1"/>
    <col min="31" max="31" width="1.25" customWidth="1"/>
    <col min="32" max="32" width="8.125" style="51" customWidth="1"/>
    <col min="33" max="33" width="6.875" customWidth="1"/>
    <col min="34" max="39" width="1.875" customWidth="1"/>
    <col min="40" max="40" width="3.75" bestFit="1" customWidth="1"/>
    <col min="41" max="41" width="4.625" bestFit="1" customWidth="1"/>
    <col min="42" max="42" width="7.875" customWidth="1"/>
    <col min="43" max="43" width="1.75" customWidth="1"/>
    <col min="44" max="46" width="5.5" customWidth="1"/>
    <col min="47" max="47" width="0.875" style="50" customWidth="1"/>
    <col min="48" max="50" width="5.5" customWidth="1"/>
    <col min="51" max="51" width="1.125" style="50" customWidth="1"/>
    <col min="52" max="54" width="5.5" customWidth="1"/>
    <col min="55" max="55" width="1.125" style="50" customWidth="1"/>
    <col min="56" max="56" width="8.375" style="51" customWidth="1"/>
    <col min="57" max="57" width="9.125" bestFit="1" customWidth="1"/>
    <col min="58" max="58" width="10" bestFit="1" customWidth="1"/>
    <col min="59" max="59" width="8.125" bestFit="1" customWidth="1"/>
    <col min="60" max="60" width="7.75" bestFit="1" customWidth="1"/>
    <col min="61" max="61" width="6.75" style="9" bestFit="1" customWidth="1"/>
    <col min="62" max="62" width="5.375" style="9" bestFit="1" customWidth="1"/>
    <col min="63" max="63" width="5.5" style="9" bestFit="1" customWidth="1"/>
    <col min="64" max="64" width="3.5" bestFit="1" customWidth="1"/>
    <col min="65" max="65" width="11.75" style="9" bestFit="1" customWidth="1"/>
    <col min="66" max="67" width="4.125" customWidth="1"/>
  </cols>
  <sheetData>
    <row r="1" spans="1:69" s="1" customFormat="1" x14ac:dyDescent="0.25">
      <c r="E1" s="2"/>
      <c r="F1" s="2"/>
      <c r="J1" s="2"/>
      <c r="K1" s="2"/>
      <c r="L1" s="3"/>
      <c r="M1" s="4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47"/>
      <c r="AB1" s="2"/>
      <c r="AC1" s="2"/>
      <c r="AD1" s="2"/>
      <c r="AF1" s="3"/>
      <c r="AG1" s="2"/>
      <c r="AJ1" s="2"/>
      <c r="AK1" s="2"/>
      <c r="AL1" s="2"/>
      <c r="AM1" s="2"/>
      <c r="AN1" s="2"/>
      <c r="AO1" s="4"/>
      <c r="AP1" s="4"/>
      <c r="AQ1" s="4"/>
      <c r="AS1" s="2"/>
      <c r="AU1" s="52"/>
      <c r="AV1" s="7"/>
      <c r="AW1" s="2"/>
      <c r="AX1" s="7"/>
      <c r="AY1" s="105"/>
      <c r="AZ1" s="7"/>
      <c r="BA1" s="2"/>
      <c r="BB1" s="7"/>
      <c r="BC1" s="105"/>
      <c r="BD1" s="8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</row>
    <row r="2" spans="1:69" ht="17.45" customHeight="1" x14ac:dyDescent="0.25">
      <c r="E2" s="9"/>
      <c r="F2" s="9"/>
      <c r="G2" s="9"/>
      <c r="H2" s="2"/>
      <c r="I2" s="2"/>
      <c r="J2" s="9"/>
      <c r="K2" s="9"/>
      <c r="L2" s="3"/>
      <c r="M2" s="109" t="s">
        <v>0</v>
      </c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1"/>
      <c r="AG2" s="112" t="s">
        <v>1</v>
      </c>
      <c r="AH2" s="113"/>
      <c r="AI2" s="113"/>
      <c r="AJ2" s="113"/>
      <c r="AK2" s="113"/>
      <c r="AL2" s="113"/>
      <c r="AM2" s="113"/>
      <c r="AN2" s="113"/>
      <c r="AO2" s="113"/>
      <c r="AP2" s="113"/>
      <c r="AQ2" s="113"/>
      <c r="AR2" s="113"/>
      <c r="AS2" s="113"/>
      <c r="AT2" s="113"/>
      <c r="AU2" s="113"/>
      <c r="AV2" s="113"/>
      <c r="AW2" s="113"/>
      <c r="AX2" s="113"/>
      <c r="AY2" s="113"/>
      <c r="AZ2" s="113"/>
      <c r="BA2" s="113"/>
      <c r="BB2" s="113"/>
      <c r="BC2" s="113"/>
      <c r="BD2" s="114"/>
      <c r="BE2" s="2"/>
      <c r="BF2" s="9"/>
      <c r="BG2" s="9"/>
      <c r="BH2" s="9"/>
      <c r="BL2" s="9"/>
      <c r="BN2" s="9"/>
      <c r="BO2" s="9"/>
      <c r="BP2" s="1"/>
    </row>
    <row r="3" spans="1:69" s="1" customFormat="1" x14ac:dyDescent="0.25">
      <c r="L3" s="3"/>
      <c r="M3" s="10" t="s">
        <v>2</v>
      </c>
      <c r="N3" s="4">
        <v>5</v>
      </c>
      <c r="O3" s="4"/>
      <c r="P3" s="4"/>
      <c r="Q3" s="4"/>
      <c r="R3" s="4"/>
      <c r="S3" s="4"/>
      <c r="T3" s="4"/>
      <c r="U3" s="4"/>
      <c r="V3" s="4"/>
      <c r="W3" s="4"/>
      <c r="X3" s="10" t="s">
        <v>3</v>
      </c>
      <c r="Y3" s="10" t="s">
        <v>3</v>
      </c>
      <c r="Z3" s="10" t="s">
        <v>3</v>
      </c>
      <c r="AA3" s="48"/>
      <c r="AB3" s="4" t="s">
        <v>4</v>
      </c>
      <c r="AC3" s="4" t="s">
        <v>4</v>
      </c>
      <c r="AD3" s="4" t="s">
        <v>4</v>
      </c>
      <c r="AF3" s="12"/>
      <c r="AG3" s="9" t="s">
        <v>2</v>
      </c>
      <c r="AH3" s="1">
        <v>5</v>
      </c>
      <c r="AO3" s="4"/>
      <c r="AP3" s="4"/>
      <c r="AQ3" s="4"/>
      <c r="AR3" s="115" t="s">
        <v>3</v>
      </c>
      <c r="AS3" s="115"/>
      <c r="AT3" s="115"/>
      <c r="AU3" s="47"/>
      <c r="AV3" s="115" t="s">
        <v>4</v>
      </c>
      <c r="AW3" s="115"/>
      <c r="AX3" s="115"/>
      <c r="AY3" s="106"/>
      <c r="AZ3" s="115" t="s">
        <v>108</v>
      </c>
      <c r="BA3" s="115"/>
      <c r="BB3" s="115"/>
      <c r="BC3" s="106"/>
      <c r="BD3" s="1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1" t="s">
        <v>5</v>
      </c>
    </row>
    <row r="4" spans="1:69" s="13" customFormat="1" ht="30.6" customHeight="1" x14ac:dyDescent="0.25">
      <c r="A4" s="13" t="s">
        <v>6</v>
      </c>
      <c r="B4" s="13" t="s">
        <v>7</v>
      </c>
      <c r="C4" s="13" t="s">
        <v>8</v>
      </c>
      <c r="D4" s="13" t="s">
        <v>9</v>
      </c>
      <c r="E4" s="14" t="s">
        <v>10</v>
      </c>
      <c r="F4" s="14" t="s">
        <v>11</v>
      </c>
      <c r="G4" s="45" t="s">
        <v>81</v>
      </c>
      <c r="H4" s="45" t="s">
        <v>38</v>
      </c>
      <c r="I4" s="45" t="s">
        <v>39</v>
      </c>
      <c r="J4" s="15" t="s">
        <v>12</v>
      </c>
      <c r="K4" s="14" t="s">
        <v>13</v>
      </c>
      <c r="L4" s="19" t="s">
        <v>37</v>
      </c>
      <c r="M4" s="13" t="s">
        <v>14</v>
      </c>
      <c r="N4" s="14">
        <v>1</v>
      </c>
      <c r="O4" s="14">
        <v>2</v>
      </c>
      <c r="P4" s="14">
        <v>3</v>
      </c>
      <c r="Q4" s="14">
        <v>4</v>
      </c>
      <c r="R4" s="14">
        <v>5</v>
      </c>
      <c r="S4" s="14">
        <v>6</v>
      </c>
      <c r="T4" s="14" t="s">
        <v>15</v>
      </c>
      <c r="U4" s="16" t="s">
        <v>16</v>
      </c>
      <c r="V4" s="17" t="s">
        <v>17</v>
      </c>
      <c r="W4" s="17"/>
      <c r="X4" s="14" t="s">
        <v>18</v>
      </c>
      <c r="Y4" s="14" t="s">
        <v>19</v>
      </c>
      <c r="Z4" s="14" t="s">
        <v>20</v>
      </c>
      <c r="AA4" s="49"/>
      <c r="AB4" s="14" t="s">
        <v>18</v>
      </c>
      <c r="AC4" s="14" t="s">
        <v>19</v>
      </c>
      <c r="AD4" s="14" t="s">
        <v>20</v>
      </c>
      <c r="AF4" s="19" t="s">
        <v>21</v>
      </c>
      <c r="AG4" s="13" t="s">
        <v>14</v>
      </c>
      <c r="AH4" s="14">
        <v>1</v>
      </c>
      <c r="AI4" s="14">
        <v>2</v>
      </c>
      <c r="AJ4" s="14">
        <v>3</v>
      </c>
      <c r="AK4" s="14">
        <v>4</v>
      </c>
      <c r="AL4" s="14">
        <v>5</v>
      </c>
      <c r="AM4" s="14">
        <v>6</v>
      </c>
      <c r="AN4" s="14" t="s">
        <v>15</v>
      </c>
      <c r="AO4" s="16" t="s">
        <v>16</v>
      </c>
      <c r="AP4" s="17" t="s">
        <v>17</v>
      </c>
      <c r="AQ4" s="16"/>
      <c r="AR4" s="15" t="s">
        <v>18</v>
      </c>
      <c r="AS4" s="15" t="s">
        <v>19</v>
      </c>
      <c r="AT4" s="15" t="s">
        <v>20</v>
      </c>
      <c r="AU4" s="104"/>
      <c r="AV4" s="15" t="s">
        <v>18</v>
      </c>
      <c r="AW4" s="15" t="s">
        <v>19</v>
      </c>
      <c r="AX4" s="15" t="s">
        <v>20</v>
      </c>
      <c r="AY4" s="104"/>
      <c r="AZ4" s="15" t="s">
        <v>18</v>
      </c>
      <c r="BA4" s="15" t="s">
        <v>19</v>
      </c>
      <c r="BB4" s="15" t="s">
        <v>20</v>
      </c>
      <c r="BC4" s="104"/>
      <c r="BD4" s="19" t="s">
        <v>21</v>
      </c>
      <c r="BE4" s="20" t="s">
        <v>22</v>
      </c>
      <c r="BF4" s="20" t="s">
        <v>23</v>
      </c>
      <c r="BG4" s="14" t="s">
        <v>24</v>
      </c>
      <c r="BH4" s="14" t="s">
        <v>25</v>
      </c>
      <c r="BI4" s="14" t="s">
        <v>26</v>
      </c>
      <c r="BJ4" s="14" t="s">
        <v>27</v>
      </c>
      <c r="BK4" s="14" t="s">
        <v>28</v>
      </c>
      <c r="BL4" s="14" t="s">
        <v>29</v>
      </c>
      <c r="BM4" s="14" t="s">
        <v>30</v>
      </c>
      <c r="BN4" s="14" t="s">
        <v>31</v>
      </c>
      <c r="BO4" s="14" t="s">
        <v>32</v>
      </c>
      <c r="BP4" s="14" t="s">
        <v>33</v>
      </c>
      <c r="BQ4" s="14" t="s">
        <v>34</v>
      </c>
    </row>
    <row r="5" spans="1:69" x14ac:dyDescent="0.25">
      <c r="A5" s="21">
        <v>42498</v>
      </c>
      <c r="B5" s="22" t="str">
        <f t="shared" ref="B5:B51" si="0">RIGHT(YEAR(A5),2)&amp;TEXT(A5-DATE(YEAR(A5),1,0),"000")</f>
        <v>16129</v>
      </c>
      <c r="C5" t="s">
        <v>36</v>
      </c>
      <c r="D5" t="s">
        <v>117</v>
      </c>
      <c r="E5" s="9">
        <v>1</v>
      </c>
      <c r="F5" s="9">
        <v>1</v>
      </c>
      <c r="G5" t="s">
        <v>40</v>
      </c>
      <c r="H5">
        <v>28.475165655836399</v>
      </c>
      <c r="I5">
        <v>-96.517628179862996</v>
      </c>
      <c r="J5" t="s">
        <v>109</v>
      </c>
      <c r="K5">
        <v>621</v>
      </c>
      <c r="L5" s="25" t="s">
        <v>35</v>
      </c>
      <c r="N5" s="42">
        <v>0</v>
      </c>
      <c r="O5" s="42">
        <v>0</v>
      </c>
      <c r="P5" s="42">
        <v>0</v>
      </c>
      <c r="Q5" s="42">
        <v>0</v>
      </c>
      <c r="R5" s="42">
        <v>0</v>
      </c>
      <c r="S5" s="42">
        <v>0</v>
      </c>
      <c r="AH5" s="42">
        <v>0</v>
      </c>
      <c r="AI5" s="42">
        <v>0</v>
      </c>
      <c r="AJ5" s="42">
        <v>0</v>
      </c>
      <c r="AK5" s="42">
        <v>0</v>
      </c>
      <c r="AL5" s="42">
        <v>0</v>
      </c>
      <c r="AM5" s="42">
        <v>0</v>
      </c>
      <c r="BE5">
        <v>72.5</v>
      </c>
      <c r="BF5">
        <v>77</v>
      </c>
      <c r="BG5">
        <v>1012.5</v>
      </c>
      <c r="BH5">
        <v>1012.1</v>
      </c>
      <c r="BI5" s="9" t="s">
        <v>96</v>
      </c>
      <c r="BJ5" s="9">
        <v>1</v>
      </c>
      <c r="BK5" s="9">
        <v>9.3000000000000007</v>
      </c>
      <c r="BL5" s="9">
        <v>1</v>
      </c>
      <c r="BM5" s="9" t="s">
        <v>85</v>
      </c>
    </row>
    <row r="6" spans="1:69" x14ac:dyDescent="0.25">
      <c r="A6" s="21">
        <v>42498</v>
      </c>
      <c r="B6" s="22" t="str">
        <f t="shared" si="0"/>
        <v>16129</v>
      </c>
      <c r="C6" t="s">
        <v>36</v>
      </c>
      <c r="D6" t="s">
        <v>117</v>
      </c>
      <c r="E6" s="9">
        <v>1</v>
      </c>
      <c r="F6" s="9">
        <v>2</v>
      </c>
      <c r="G6" t="s">
        <v>41</v>
      </c>
      <c r="H6">
        <v>28.472052114084299</v>
      </c>
      <c r="I6">
        <v>-96.519775120541397</v>
      </c>
      <c r="J6" t="s">
        <v>109</v>
      </c>
      <c r="K6">
        <v>635</v>
      </c>
      <c r="L6" s="25" t="s">
        <v>35</v>
      </c>
      <c r="N6" s="42">
        <v>0</v>
      </c>
      <c r="O6">
        <v>0</v>
      </c>
      <c r="P6" s="42">
        <v>0</v>
      </c>
      <c r="Q6">
        <v>0</v>
      </c>
      <c r="R6" s="42">
        <v>0</v>
      </c>
      <c r="S6">
        <v>0</v>
      </c>
      <c r="AH6" s="42">
        <v>0</v>
      </c>
      <c r="AI6">
        <v>0</v>
      </c>
      <c r="AJ6" s="42">
        <v>0</v>
      </c>
      <c r="AK6">
        <v>0</v>
      </c>
      <c r="AL6" s="42">
        <v>0</v>
      </c>
      <c r="AM6">
        <v>0</v>
      </c>
      <c r="BE6">
        <v>72.5</v>
      </c>
      <c r="BF6">
        <v>77</v>
      </c>
      <c r="BG6">
        <v>1012.5</v>
      </c>
      <c r="BH6">
        <v>1012.1</v>
      </c>
      <c r="BI6" s="9" t="s">
        <v>96</v>
      </c>
      <c r="BJ6" s="9">
        <v>1</v>
      </c>
      <c r="BK6" s="9">
        <v>11.3</v>
      </c>
      <c r="BL6" s="9">
        <v>1</v>
      </c>
      <c r="BM6" s="9" t="s">
        <v>85</v>
      </c>
    </row>
    <row r="7" spans="1:69" x14ac:dyDescent="0.25">
      <c r="A7" s="21">
        <v>42498</v>
      </c>
      <c r="B7" s="22" t="str">
        <f t="shared" si="0"/>
        <v>16129</v>
      </c>
      <c r="C7" t="s">
        <v>36</v>
      </c>
      <c r="D7" t="s">
        <v>117</v>
      </c>
      <c r="E7" s="9">
        <v>1</v>
      </c>
      <c r="F7" s="9">
        <v>3</v>
      </c>
      <c r="G7" t="s">
        <v>42</v>
      </c>
      <c r="H7">
        <v>28.473500674590401</v>
      </c>
      <c r="I7">
        <v>-96.513935113325701</v>
      </c>
      <c r="J7" t="s">
        <v>109</v>
      </c>
      <c r="K7">
        <v>648</v>
      </c>
      <c r="L7" s="25" t="s">
        <v>35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BE7">
        <v>72.5</v>
      </c>
      <c r="BF7">
        <v>77</v>
      </c>
      <c r="BG7">
        <v>1012.5</v>
      </c>
      <c r="BH7">
        <v>1012.1</v>
      </c>
      <c r="BI7" s="9" t="s">
        <v>96</v>
      </c>
      <c r="BJ7" s="9">
        <v>1</v>
      </c>
      <c r="BK7" s="9">
        <v>12.7</v>
      </c>
      <c r="BL7">
        <v>1</v>
      </c>
      <c r="BM7" s="9" t="s">
        <v>85</v>
      </c>
    </row>
    <row r="8" spans="1:69" x14ac:dyDescent="0.25">
      <c r="A8" s="21">
        <v>42498</v>
      </c>
      <c r="B8" s="22" t="str">
        <f t="shared" si="0"/>
        <v>16129</v>
      </c>
      <c r="C8" t="s">
        <v>36</v>
      </c>
      <c r="D8" t="s">
        <v>117</v>
      </c>
      <c r="E8" s="9">
        <v>1</v>
      </c>
      <c r="F8" s="9">
        <v>4</v>
      </c>
      <c r="G8" t="s">
        <v>43</v>
      </c>
      <c r="H8">
        <v>28.471164135262299</v>
      </c>
      <c r="I8">
        <v>-96.510735824704099</v>
      </c>
      <c r="J8" t="s">
        <v>109</v>
      </c>
      <c r="K8">
        <v>656</v>
      </c>
      <c r="L8" s="25" t="s">
        <v>35</v>
      </c>
      <c r="N8" s="42">
        <v>0</v>
      </c>
      <c r="O8">
        <v>0</v>
      </c>
      <c r="P8" s="42">
        <v>0</v>
      </c>
      <c r="Q8">
        <v>0</v>
      </c>
      <c r="R8" s="42">
        <v>0</v>
      </c>
      <c r="S8">
        <v>0</v>
      </c>
      <c r="AH8" s="42">
        <v>0</v>
      </c>
      <c r="AI8">
        <v>0</v>
      </c>
      <c r="AJ8" s="42">
        <v>0</v>
      </c>
      <c r="AK8">
        <v>0</v>
      </c>
      <c r="AL8" s="42">
        <v>0</v>
      </c>
      <c r="AM8">
        <v>0</v>
      </c>
      <c r="BE8">
        <v>72.5</v>
      </c>
      <c r="BF8">
        <v>77</v>
      </c>
      <c r="BG8">
        <v>1012.5</v>
      </c>
      <c r="BH8">
        <v>1012.1</v>
      </c>
      <c r="BI8" s="9" t="s">
        <v>96</v>
      </c>
      <c r="BJ8" s="9">
        <v>1</v>
      </c>
      <c r="BK8" s="9">
        <v>7.2</v>
      </c>
      <c r="BL8" s="9">
        <v>1</v>
      </c>
      <c r="BM8" s="9" t="s">
        <v>85</v>
      </c>
    </row>
    <row r="9" spans="1:69" x14ac:dyDescent="0.25">
      <c r="A9" s="21">
        <v>42498</v>
      </c>
      <c r="B9" s="22" t="str">
        <f t="shared" si="0"/>
        <v>16129</v>
      </c>
      <c r="C9" t="s">
        <v>36</v>
      </c>
      <c r="D9" t="s">
        <v>117</v>
      </c>
      <c r="E9" s="9">
        <v>1</v>
      </c>
      <c r="F9" s="9">
        <v>5</v>
      </c>
      <c r="G9" t="s">
        <v>44</v>
      </c>
      <c r="H9">
        <v>28.474504156038101</v>
      </c>
      <c r="I9">
        <v>-96.509084086865101</v>
      </c>
      <c r="J9" t="s">
        <v>109</v>
      </c>
      <c r="K9">
        <v>709</v>
      </c>
      <c r="L9" s="25" t="s">
        <v>35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BE9">
        <v>72.5</v>
      </c>
      <c r="BF9">
        <v>77</v>
      </c>
      <c r="BG9">
        <v>1012.5</v>
      </c>
      <c r="BH9">
        <v>1012.1</v>
      </c>
      <c r="BI9" s="9" t="s">
        <v>96</v>
      </c>
      <c r="BJ9" s="9">
        <v>1</v>
      </c>
      <c r="BK9" s="9">
        <v>14.9</v>
      </c>
      <c r="BL9" s="9">
        <v>1</v>
      </c>
      <c r="BM9" s="9" t="s">
        <v>85</v>
      </c>
    </row>
    <row r="10" spans="1:69" x14ac:dyDescent="0.25">
      <c r="A10" s="21">
        <v>42498</v>
      </c>
      <c r="B10" s="22" t="str">
        <f t="shared" si="0"/>
        <v>16129</v>
      </c>
      <c r="C10" t="s">
        <v>36</v>
      </c>
      <c r="D10" t="s">
        <v>117</v>
      </c>
      <c r="E10" s="9">
        <v>1</v>
      </c>
      <c r="F10" s="9">
        <v>6</v>
      </c>
      <c r="G10" t="s">
        <v>45</v>
      </c>
      <c r="H10">
        <v>28.4770142007619</v>
      </c>
      <c r="I10">
        <v>-96.505720093846307</v>
      </c>
      <c r="J10" t="s">
        <v>109</v>
      </c>
      <c r="K10">
        <v>718</v>
      </c>
      <c r="L10" s="25" t="s">
        <v>35</v>
      </c>
      <c r="N10" s="42">
        <v>0</v>
      </c>
      <c r="O10">
        <v>0</v>
      </c>
      <c r="P10" s="42">
        <v>0</v>
      </c>
      <c r="Q10">
        <v>0</v>
      </c>
      <c r="R10" s="42">
        <v>0</v>
      </c>
      <c r="S10">
        <v>0</v>
      </c>
      <c r="AH10" s="42">
        <v>0</v>
      </c>
      <c r="AI10">
        <v>0</v>
      </c>
      <c r="AJ10" s="42">
        <v>0</v>
      </c>
      <c r="AK10">
        <v>0</v>
      </c>
      <c r="AL10" s="42">
        <v>0</v>
      </c>
      <c r="AM10">
        <v>0</v>
      </c>
      <c r="BE10">
        <v>72.5</v>
      </c>
      <c r="BF10">
        <v>77</v>
      </c>
      <c r="BG10">
        <v>1012.5</v>
      </c>
      <c r="BH10">
        <v>1012.1</v>
      </c>
      <c r="BI10" s="9" t="s">
        <v>96</v>
      </c>
      <c r="BJ10" s="9">
        <v>1</v>
      </c>
      <c r="BK10" s="9">
        <v>11.5</v>
      </c>
      <c r="BL10" s="9">
        <v>1</v>
      </c>
      <c r="BM10" s="9" t="s">
        <v>85</v>
      </c>
    </row>
    <row r="11" spans="1:69" x14ac:dyDescent="0.25">
      <c r="A11" s="21">
        <v>42498</v>
      </c>
      <c r="B11" s="22" t="str">
        <f t="shared" si="0"/>
        <v>16129</v>
      </c>
      <c r="C11" t="s">
        <v>36</v>
      </c>
      <c r="D11" t="s">
        <v>117</v>
      </c>
      <c r="E11" s="9">
        <v>1</v>
      </c>
      <c r="F11" s="9">
        <v>7</v>
      </c>
      <c r="G11" t="s">
        <v>46</v>
      </c>
      <c r="H11">
        <v>28.476398214697799</v>
      </c>
      <c r="I11">
        <v>-96.501763332635093</v>
      </c>
      <c r="J11" t="s">
        <v>109</v>
      </c>
      <c r="K11">
        <v>727</v>
      </c>
      <c r="L11" s="25" t="s">
        <v>35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BE11">
        <v>72.5</v>
      </c>
      <c r="BF11">
        <v>77</v>
      </c>
      <c r="BG11">
        <v>1012.5</v>
      </c>
      <c r="BH11">
        <v>1012.1</v>
      </c>
      <c r="BI11" s="9" t="s">
        <v>96</v>
      </c>
      <c r="BJ11" s="9">
        <v>1</v>
      </c>
      <c r="BK11" s="9">
        <v>16.899999999999999</v>
      </c>
      <c r="BL11" s="9">
        <v>1</v>
      </c>
      <c r="BM11" s="9" t="s">
        <v>85</v>
      </c>
    </row>
    <row r="12" spans="1:69" s="45" customFormat="1" x14ac:dyDescent="0.25">
      <c r="A12" s="70">
        <v>42498</v>
      </c>
      <c r="B12" s="71" t="str">
        <f t="shared" si="0"/>
        <v>16129</v>
      </c>
      <c r="C12" s="45" t="s">
        <v>36</v>
      </c>
      <c r="D12" s="45" t="s">
        <v>117</v>
      </c>
      <c r="E12" s="72">
        <v>1</v>
      </c>
      <c r="F12" s="72">
        <v>8</v>
      </c>
      <c r="G12" s="45" t="s">
        <v>47</v>
      </c>
      <c r="H12" s="45">
        <v>28.4725603926926</v>
      </c>
      <c r="I12" s="45">
        <v>-96.500454163178802</v>
      </c>
      <c r="J12" s="45" t="s">
        <v>109</v>
      </c>
      <c r="K12" s="45">
        <v>734</v>
      </c>
      <c r="L12" s="74" t="s">
        <v>35</v>
      </c>
      <c r="N12" s="45">
        <v>0</v>
      </c>
      <c r="O12" s="45">
        <v>0</v>
      </c>
      <c r="P12" s="45">
        <v>0</v>
      </c>
      <c r="Q12" s="45">
        <v>0</v>
      </c>
      <c r="R12" s="45">
        <v>0</v>
      </c>
      <c r="S12" s="45">
        <v>0</v>
      </c>
      <c r="AA12" s="83"/>
      <c r="AF12" s="82"/>
      <c r="AH12" s="45">
        <v>0</v>
      </c>
      <c r="AI12" s="45">
        <v>0</v>
      </c>
      <c r="AJ12" s="45">
        <v>0</v>
      </c>
      <c r="AK12" s="45">
        <v>0</v>
      </c>
      <c r="AL12" s="45">
        <v>0</v>
      </c>
      <c r="AM12" s="45">
        <v>0</v>
      </c>
      <c r="AU12" s="83"/>
      <c r="AY12" s="83"/>
      <c r="BC12" s="83"/>
      <c r="BD12" s="82"/>
      <c r="BE12">
        <v>72.5</v>
      </c>
      <c r="BF12">
        <v>77</v>
      </c>
      <c r="BG12">
        <v>1012.5</v>
      </c>
      <c r="BH12">
        <v>1012.1</v>
      </c>
      <c r="BI12" s="9" t="s">
        <v>96</v>
      </c>
      <c r="BJ12" s="72">
        <v>1</v>
      </c>
      <c r="BK12" s="72">
        <v>10.1</v>
      </c>
      <c r="BL12" s="45">
        <v>1</v>
      </c>
      <c r="BM12" s="72" t="s">
        <v>85</v>
      </c>
    </row>
    <row r="13" spans="1:69" x14ac:dyDescent="0.25">
      <c r="A13" s="21">
        <v>42498</v>
      </c>
      <c r="B13" s="22" t="str">
        <f t="shared" ref="B13:B18" si="1">RIGHT(YEAR(A13),2)&amp;TEXT(A13-DATE(YEAR(A13),1,0),"000")</f>
        <v>16129</v>
      </c>
      <c r="C13" t="s">
        <v>36</v>
      </c>
      <c r="D13" t="s">
        <v>93</v>
      </c>
      <c r="E13" s="9">
        <v>2</v>
      </c>
      <c r="F13" s="9">
        <v>1</v>
      </c>
      <c r="G13" t="s">
        <v>48</v>
      </c>
      <c r="H13">
        <v>28.4808763302862</v>
      </c>
      <c r="I13">
        <v>-96.509011918678794</v>
      </c>
      <c r="J13" t="s">
        <v>109</v>
      </c>
      <c r="K13">
        <v>605</v>
      </c>
      <c r="L13" s="25" t="s">
        <v>35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BE13">
        <v>73.5</v>
      </c>
      <c r="BF13">
        <v>74.3</v>
      </c>
      <c r="BG13">
        <v>1013.4</v>
      </c>
      <c r="BH13">
        <v>1013.3</v>
      </c>
      <c r="BI13" s="9">
        <v>0</v>
      </c>
      <c r="BJ13" s="9">
        <v>1</v>
      </c>
      <c r="BK13" s="9">
        <v>6.8</v>
      </c>
      <c r="BL13" s="9">
        <v>1</v>
      </c>
      <c r="BM13" s="9" t="s">
        <v>85</v>
      </c>
    </row>
    <row r="14" spans="1:69" x14ac:dyDescent="0.25">
      <c r="A14" s="21">
        <v>42498</v>
      </c>
      <c r="B14" s="22" t="str">
        <f t="shared" si="1"/>
        <v>16129</v>
      </c>
      <c r="C14" t="s">
        <v>36</v>
      </c>
      <c r="D14" t="s">
        <v>93</v>
      </c>
      <c r="E14" s="9">
        <v>2</v>
      </c>
      <c r="F14" s="9">
        <v>2</v>
      </c>
      <c r="G14" t="s">
        <v>49</v>
      </c>
      <c r="H14">
        <v>28.480936847627099</v>
      </c>
      <c r="I14">
        <v>-96.504868660122099</v>
      </c>
      <c r="J14" t="s">
        <v>109</v>
      </c>
      <c r="K14">
        <v>612</v>
      </c>
      <c r="L14" s="25" t="s">
        <v>35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BE14" s="89">
        <v>73.5</v>
      </c>
      <c r="BF14" s="33">
        <v>74.3</v>
      </c>
      <c r="BG14" s="33">
        <v>1013.4</v>
      </c>
      <c r="BH14" s="33">
        <v>1013.3</v>
      </c>
      <c r="BI14" s="26">
        <v>0</v>
      </c>
      <c r="BJ14" s="26">
        <v>1</v>
      </c>
      <c r="BK14" s="26">
        <v>7.8</v>
      </c>
      <c r="BL14" s="33">
        <v>1</v>
      </c>
      <c r="BM14" s="26" t="s">
        <v>85</v>
      </c>
    </row>
    <row r="15" spans="1:69" x14ac:dyDescent="0.25">
      <c r="A15" s="21">
        <v>42498</v>
      </c>
      <c r="B15" s="22" t="str">
        <f t="shared" si="1"/>
        <v>16129</v>
      </c>
      <c r="C15" t="s">
        <v>36</v>
      </c>
      <c r="D15" t="s">
        <v>93</v>
      </c>
      <c r="E15" s="9">
        <v>2</v>
      </c>
      <c r="F15" s="9">
        <v>3</v>
      </c>
      <c r="G15" t="s">
        <v>50</v>
      </c>
      <c r="H15">
        <v>28.484485242515799</v>
      </c>
      <c r="I15">
        <v>-96.5054532978683</v>
      </c>
      <c r="J15" t="s">
        <v>109</v>
      </c>
      <c r="K15">
        <v>629</v>
      </c>
      <c r="L15" s="25" t="s">
        <v>35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BE15" s="89">
        <v>73.5</v>
      </c>
      <c r="BF15" s="33">
        <v>74.3</v>
      </c>
      <c r="BG15" s="33">
        <v>1013.4</v>
      </c>
      <c r="BH15" s="33">
        <v>1013.3</v>
      </c>
      <c r="BI15" s="26">
        <v>0</v>
      </c>
      <c r="BJ15" s="26">
        <v>1</v>
      </c>
      <c r="BK15" s="26">
        <v>5.9</v>
      </c>
      <c r="BL15" s="33">
        <v>1</v>
      </c>
      <c r="BM15" s="26" t="s">
        <v>85</v>
      </c>
    </row>
    <row r="16" spans="1:69" x14ac:dyDescent="0.25">
      <c r="A16" s="21">
        <v>42498</v>
      </c>
      <c r="B16" s="22" t="str">
        <f t="shared" si="1"/>
        <v>16129</v>
      </c>
      <c r="C16" t="s">
        <v>36</v>
      </c>
      <c r="D16" t="s">
        <v>93</v>
      </c>
      <c r="E16" s="9">
        <v>2</v>
      </c>
      <c r="F16" s="9">
        <v>4</v>
      </c>
      <c r="G16" t="s">
        <v>51</v>
      </c>
      <c r="H16">
        <v>28.487245319411102</v>
      </c>
      <c r="I16">
        <v>-96.502798413857803</v>
      </c>
      <c r="J16" t="s">
        <v>109</v>
      </c>
      <c r="K16">
        <v>641</v>
      </c>
      <c r="L16" s="25" t="s">
        <v>35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BE16" s="89">
        <v>73.5</v>
      </c>
      <c r="BF16" s="33">
        <v>74.3</v>
      </c>
      <c r="BG16" s="33">
        <v>1013.4</v>
      </c>
      <c r="BH16" s="33">
        <v>1013.3</v>
      </c>
      <c r="BI16" s="26">
        <v>0</v>
      </c>
      <c r="BJ16" s="26">
        <v>1</v>
      </c>
      <c r="BK16" s="26">
        <v>9.4</v>
      </c>
      <c r="BL16" s="33">
        <v>1</v>
      </c>
      <c r="BM16" s="26" t="s">
        <v>85</v>
      </c>
    </row>
    <row r="17" spans="1:65" x14ac:dyDescent="0.25">
      <c r="A17" s="21">
        <v>42498</v>
      </c>
      <c r="B17" s="22" t="str">
        <f t="shared" si="1"/>
        <v>16129</v>
      </c>
      <c r="C17" t="s">
        <v>36</v>
      </c>
      <c r="D17" t="s">
        <v>93</v>
      </c>
      <c r="E17" s="9">
        <v>2</v>
      </c>
      <c r="F17" s="9">
        <v>5</v>
      </c>
      <c r="G17" t="s">
        <v>52</v>
      </c>
      <c r="H17">
        <v>28.490173453465101</v>
      </c>
      <c r="I17">
        <v>-96.505368975922394</v>
      </c>
      <c r="J17" t="s">
        <v>109</v>
      </c>
      <c r="K17">
        <v>653</v>
      </c>
      <c r="L17" s="25" t="s">
        <v>35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AH17">
        <v>1</v>
      </c>
      <c r="AI17">
        <v>1</v>
      </c>
      <c r="AJ17">
        <v>1</v>
      </c>
      <c r="AK17">
        <v>1</v>
      </c>
      <c r="AL17">
        <v>1</v>
      </c>
      <c r="AM17">
        <v>1</v>
      </c>
      <c r="AN17" t="s">
        <v>97</v>
      </c>
      <c r="AO17" t="s">
        <v>106</v>
      </c>
      <c r="AR17" t="s">
        <v>99</v>
      </c>
      <c r="AS17" t="s">
        <v>111</v>
      </c>
      <c r="AT17">
        <v>90</v>
      </c>
      <c r="AV17" t="s">
        <v>99</v>
      </c>
      <c r="AW17" t="s">
        <v>112</v>
      </c>
      <c r="AX17">
        <v>16</v>
      </c>
      <c r="BD17" s="51">
        <v>2</v>
      </c>
      <c r="BE17" s="89">
        <v>73.5</v>
      </c>
      <c r="BF17" s="33">
        <v>74.3</v>
      </c>
      <c r="BG17" s="33">
        <v>1013.4</v>
      </c>
      <c r="BH17" s="33">
        <v>1013.3</v>
      </c>
      <c r="BI17" s="26">
        <v>0</v>
      </c>
      <c r="BJ17" s="26">
        <v>1</v>
      </c>
      <c r="BK17" s="26">
        <v>13.1</v>
      </c>
      <c r="BL17" s="33">
        <v>1</v>
      </c>
      <c r="BM17" s="26" t="s">
        <v>85</v>
      </c>
    </row>
    <row r="18" spans="1:65" s="45" customFormat="1" x14ac:dyDescent="0.25">
      <c r="A18" s="70">
        <v>42498</v>
      </c>
      <c r="B18" s="71" t="str">
        <f t="shared" si="1"/>
        <v>16129</v>
      </c>
      <c r="C18" s="45" t="s">
        <v>36</v>
      </c>
      <c r="D18" s="45" t="s">
        <v>93</v>
      </c>
      <c r="E18" s="72">
        <v>2</v>
      </c>
      <c r="F18" s="72">
        <v>6</v>
      </c>
      <c r="G18" s="45" t="s">
        <v>53</v>
      </c>
      <c r="H18" s="45">
        <v>28.492595404386499</v>
      </c>
      <c r="I18" s="45">
        <v>-96.502184942364593</v>
      </c>
      <c r="J18" s="45" t="s">
        <v>109</v>
      </c>
      <c r="K18" s="45">
        <v>709</v>
      </c>
      <c r="L18" s="74" t="s">
        <v>35</v>
      </c>
      <c r="N18" s="45">
        <v>0</v>
      </c>
      <c r="O18" s="45">
        <v>0</v>
      </c>
      <c r="P18" s="45">
        <v>0</v>
      </c>
      <c r="Q18" s="45">
        <v>0</v>
      </c>
      <c r="R18" s="45">
        <v>0</v>
      </c>
      <c r="S18" s="45">
        <v>0</v>
      </c>
      <c r="AA18" s="83"/>
      <c r="AF18" s="82"/>
      <c r="AH18" s="45">
        <v>1</v>
      </c>
      <c r="AI18" s="45">
        <v>1</v>
      </c>
      <c r="AJ18" s="45">
        <v>1</v>
      </c>
      <c r="AK18" s="45">
        <v>1</v>
      </c>
      <c r="AL18" s="45">
        <v>1</v>
      </c>
      <c r="AM18" s="45">
        <v>1</v>
      </c>
      <c r="AN18" s="45" t="s">
        <v>84</v>
      </c>
      <c r="AO18" s="45" t="s">
        <v>106</v>
      </c>
      <c r="AP18" s="45" t="s">
        <v>110</v>
      </c>
      <c r="AR18" s="45" t="s">
        <v>99</v>
      </c>
      <c r="AS18" s="45" t="s">
        <v>112</v>
      </c>
      <c r="AT18" s="45">
        <v>205</v>
      </c>
      <c r="AU18" s="83"/>
      <c r="AV18" s="45" t="s">
        <v>99</v>
      </c>
      <c r="AW18" s="45" t="s">
        <v>113</v>
      </c>
      <c r="AX18" s="45">
        <v>230</v>
      </c>
      <c r="AY18" s="83"/>
      <c r="BC18" s="83"/>
      <c r="BD18" s="82">
        <v>2</v>
      </c>
      <c r="BE18" s="88">
        <v>73.5</v>
      </c>
      <c r="BF18" s="45">
        <v>74.3</v>
      </c>
      <c r="BG18" s="45">
        <v>1013.4</v>
      </c>
      <c r="BH18" s="45">
        <v>1013.3</v>
      </c>
      <c r="BI18" s="72">
        <v>0</v>
      </c>
      <c r="BJ18" s="72">
        <v>1</v>
      </c>
      <c r="BK18" s="72">
        <v>6</v>
      </c>
      <c r="BL18" s="45">
        <v>1</v>
      </c>
      <c r="BM18" s="72" t="s">
        <v>85</v>
      </c>
    </row>
    <row r="19" spans="1:65" x14ac:dyDescent="0.25">
      <c r="A19" s="21">
        <v>42498</v>
      </c>
      <c r="B19" s="22" t="str">
        <f t="shared" si="0"/>
        <v>16129</v>
      </c>
      <c r="C19" t="s">
        <v>36</v>
      </c>
      <c r="D19" t="s">
        <v>103</v>
      </c>
      <c r="E19" s="9">
        <v>2</v>
      </c>
      <c r="F19" s="9">
        <v>1</v>
      </c>
      <c r="G19" t="s">
        <v>48</v>
      </c>
      <c r="H19">
        <v>28.4808763302862</v>
      </c>
      <c r="I19">
        <v>-96.509011918678794</v>
      </c>
      <c r="J19" t="s">
        <v>107</v>
      </c>
      <c r="K19">
        <v>608</v>
      </c>
      <c r="L19" s="25" t="s">
        <v>35</v>
      </c>
      <c r="N19" s="56">
        <v>0</v>
      </c>
      <c r="O19" s="56">
        <v>0</v>
      </c>
      <c r="P19" s="56">
        <v>0</v>
      </c>
      <c r="Q19" s="56">
        <v>0</v>
      </c>
      <c r="R19" s="56">
        <v>0</v>
      </c>
      <c r="S19" s="56">
        <v>0</v>
      </c>
      <c r="AH19" s="56">
        <v>0</v>
      </c>
      <c r="AI19" s="56">
        <v>0</v>
      </c>
      <c r="AJ19" s="56">
        <v>0</v>
      </c>
      <c r="AK19" s="56">
        <v>0</v>
      </c>
      <c r="AL19" s="56">
        <v>0</v>
      </c>
      <c r="AM19" s="56">
        <v>0</v>
      </c>
      <c r="BD19" s="33"/>
      <c r="BE19" s="89">
        <v>72.599999999999994</v>
      </c>
      <c r="BF19" s="33">
        <v>73.400000000000006</v>
      </c>
      <c r="BG19" s="103">
        <v>1012.4</v>
      </c>
      <c r="BH19" s="103">
        <v>1012.1</v>
      </c>
      <c r="BI19" s="9">
        <v>1</v>
      </c>
      <c r="BJ19" s="9">
        <v>2</v>
      </c>
      <c r="BK19" s="68">
        <v>8.8000000000000007</v>
      </c>
    </row>
    <row r="20" spans="1:65" x14ac:dyDescent="0.25">
      <c r="A20" s="21">
        <v>42498</v>
      </c>
      <c r="B20" s="22" t="str">
        <f t="shared" si="0"/>
        <v>16129</v>
      </c>
      <c r="C20" t="s">
        <v>36</v>
      </c>
      <c r="D20" t="s">
        <v>103</v>
      </c>
      <c r="E20" s="9">
        <v>2</v>
      </c>
      <c r="F20" s="9">
        <v>2</v>
      </c>
      <c r="G20" t="s">
        <v>49</v>
      </c>
      <c r="H20">
        <v>28.480936847627099</v>
      </c>
      <c r="I20">
        <v>-96.504868660122099</v>
      </c>
      <c r="J20" t="s">
        <v>107</v>
      </c>
      <c r="K20">
        <v>616</v>
      </c>
      <c r="L20" s="25" t="s">
        <v>35</v>
      </c>
      <c r="N20" s="33">
        <v>0</v>
      </c>
      <c r="O20" s="33">
        <v>0</v>
      </c>
      <c r="P20" s="33">
        <v>0</v>
      </c>
      <c r="Q20" s="33">
        <v>0</v>
      </c>
      <c r="R20" s="33">
        <v>0</v>
      </c>
      <c r="S20" s="33">
        <v>0</v>
      </c>
      <c r="AH20" s="33">
        <v>0</v>
      </c>
      <c r="AI20" s="33">
        <v>0</v>
      </c>
      <c r="AJ20" s="33">
        <v>0</v>
      </c>
      <c r="AK20" s="33">
        <v>0</v>
      </c>
      <c r="AL20" s="33">
        <v>0</v>
      </c>
      <c r="AM20" s="33">
        <v>0</v>
      </c>
      <c r="BD20" s="33"/>
      <c r="BE20" s="89">
        <v>72.599999999999994</v>
      </c>
      <c r="BF20" s="33">
        <v>73.400000000000006</v>
      </c>
      <c r="BG20" s="103">
        <v>1012.4</v>
      </c>
      <c r="BH20" s="103">
        <v>1012.1</v>
      </c>
      <c r="BI20" s="9">
        <v>1</v>
      </c>
      <c r="BJ20" s="9">
        <v>1</v>
      </c>
      <c r="BK20" s="68">
        <v>8.8000000000000007</v>
      </c>
    </row>
    <row r="21" spans="1:65" x14ac:dyDescent="0.25">
      <c r="A21" s="21">
        <v>42498</v>
      </c>
      <c r="B21" s="22" t="str">
        <f t="shared" si="0"/>
        <v>16129</v>
      </c>
      <c r="C21" t="s">
        <v>36</v>
      </c>
      <c r="D21" t="s">
        <v>103</v>
      </c>
      <c r="E21" s="9">
        <v>2</v>
      </c>
      <c r="F21" s="9">
        <v>3</v>
      </c>
      <c r="G21" t="s">
        <v>50</v>
      </c>
      <c r="H21">
        <v>28.484485242515799</v>
      </c>
      <c r="I21">
        <v>-96.5054532978683</v>
      </c>
      <c r="J21" t="s">
        <v>107</v>
      </c>
      <c r="K21">
        <v>628</v>
      </c>
      <c r="L21" s="25" t="s">
        <v>35</v>
      </c>
      <c r="N21" s="33">
        <v>0</v>
      </c>
      <c r="O21" s="33">
        <v>0</v>
      </c>
      <c r="P21" s="33">
        <v>0</v>
      </c>
      <c r="Q21" s="33">
        <v>0</v>
      </c>
      <c r="R21" s="33">
        <v>0</v>
      </c>
      <c r="S21" s="33">
        <v>0</v>
      </c>
      <c r="AH21" s="33">
        <v>0</v>
      </c>
      <c r="AI21" s="33">
        <v>0</v>
      </c>
      <c r="AJ21" s="33">
        <v>0</v>
      </c>
      <c r="AK21" s="33">
        <v>0</v>
      </c>
      <c r="AL21" s="33">
        <v>0</v>
      </c>
      <c r="AM21" s="33">
        <v>0</v>
      </c>
      <c r="BD21" s="33"/>
      <c r="BE21" s="89">
        <v>72.599999999999994</v>
      </c>
      <c r="BF21" s="33">
        <v>73.400000000000006</v>
      </c>
      <c r="BG21" s="103">
        <v>1012.4</v>
      </c>
      <c r="BH21" s="103">
        <v>1012.1</v>
      </c>
      <c r="BI21" s="9">
        <v>1</v>
      </c>
      <c r="BJ21" s="9">
        <v>1</v>
      </c>
      <c r="BK21" s="68">
        <v>7.1</v>
      </c>
    </row>
    <row r="22" spans="1:65" x14ac:dyDescent="0.25">
      <c r="A22" s="21">
        <v>42498</v>
      </c>
      <c r="B22" s="22" t="str">
        <f t="shared" si="0"/>
        <v>16129</v>
      </c>
      <c r="C22" t="s">
        <v>36</v>
      </c>
      <c r="D22" t="s">
        <v>103</v>
      </c>
      <c r="E22" s="9">
        <v>2</v>
      </c>
      <c r="F22" s="9">
        <v>4</v>
      </c>
      <c r="G22" t="s">
        <v>51</v>
      </c>
      <c r="H22">
        <v>28.487245319411102</v>
      </c>
      <c r="I22">
        <v>-96.502798413857803</v>
      </c>
      <c r="J22" t="s">
        <v>107</v>
      </c>
      <c r="K22">
        <v>641</v>
      </c>
      <c r="L22" s="25" t="s">
        <v>35</v>
      </c>
      <c r="N22" s="33">
        <v>0</v>
      </c>
      <c r="O22" s="33">
        <v>0</v>
      </c>
      <c r="P22" s="33">
        <v>0</v>
      </c>
      <c r="Q22" s="33">
        <v>0</v>
      </c>
      <c r="R22" s="33">
        <v>0</v>
      </c>
      <c r="S22" s="33">
        <v>0</v>
      </c>
      <c r="AH22" s="33">
        <v>1</v>
      </c>
      <c r="AI22" s="33">
        <v>1</v>
      </c>
      <c r="AJ22" s="33">
        <v>1</v>
      </c>
      <c r="AK22" s="33">
        <v>1</v>
      </c>
      <c r="AL22" s="33">
        <v>1</v>
      </c>
      <c r="AM22" s="33">
        <v>1</v>
      </c>
      <c r="AR22" t="s">
        <v>99</v>
      </c>
      <c r="AS22" t="s">
        <v>94</v>
      </c>
      <c r="AT22">
        <v>210</v>
      </c>
      <c r="BD22" s="33"/>
      <c r="BE22" s="89">
        <v>72.599999999999994</v>
      </c>
      <c r="BF22" s="33">
        <v>73.400000000000006</v>
      </c>
      <c r="BG22" s="103">
        <v>1012.4</v>
      </c>
      <c r="BH22" s="103">
        <v>1012.1</v>
      </c>
      <c r="BI22" s="9">
        <v>1</v>
      </c>
      <c r="BJ22" s="9">
        <v>1</v>
      </c>
      <c r="BK22" s="68">
        <v>10.1</v>
      </c>
    </row>
    <row r="23" spans="1:65" x14ac:dyDescent="0.25">
      <c r="A23" s="21">
        <v>42498</v>
      </c>
      <c r="B23" s="22" t="str">
        <f t="shared" si="0"/>
        <v>16129</v>
      </c>
      <c r="C23" t="s">
        <v>36</v>
      </c>
      <c r="D23" t="s">
        <v>103</v>
      </c>
      <c r="E23" s="9">
        <v>2</v>
      </c>
      <c r="F23" s="9">
        <v>5</v>
      </c>
      <c r="G23" t="s">
        <v>52</v>
      </c>
      <c r="H23">
        <v>28.490173453465101</v>
      </c>
      <c r="I23">
        <v>-96.505368975922394</v>
      </c>
      <c r="J23" t="s">
        <v>107</v>
      </c>
      <c r="K23">
        <v>652</v>
      </c>
      <c r="L23" s="25" t="s">
        <v>35</v>
      </c>
      <c r="N23" s="33">
        <v>0</v>
      </c>
      <c r="O23" s="33">
        <v>0</v>
      </c>
      <c r="P23" s="33">
        <v>0</v>
      </c>
      <c r="Q23" s="33">
        <v>0</v>
      </c>
      <c r="R23" s="33">
        <v>0</v>
      </c>
      <c r="S23" s="33">
        <v>0</v>
      </c>
      <c r="AH23" s="33">
        <v>1</v>
      </c>
      <c r="AI23" s="33">
        <v>1</v>
      </c>
      <c r="AJ23" s="33">
        <v>1</v>
      </c>
      <c r="AK23" s="33">
        <v>1</v>
      </c>
      <c r="AL23" s="33">
        <v>1</v>
      </c>
      <c r="AM23" s="33">
        <v>1</v>
      </c>
      <c r="AR23" t="s">
        <v>99</v>
      </c>
      <c r="AS23" t="s">
        <v>94</v>
      </c>
      <c r="AT23">
        <v>85</v>
      </c>
      <c r="AV23" t="s">
        <v>99</v>
      </c>
      <c r="AW23" t="s">
        <v>94</v>
      </c>
      <c r="AX23">
        <v>215</v>
      </c>
      <c r="AZ23" t="s">
        <v>99</v>
      </c>
      <c r="BA23" t="s">
        <v>94</v>
      </c>
      <c r="BB23">
        <v>29</v>
      </c>
      <c r="BD23" s="33">
        <v>3</v>
      </c>
      <c r="BE23" s="89">
        <v>72.599999999999994</v>
      </c>
      <c r="BF23" s="33">
        <v>73.400000000000006</v>
      </c>
      <c r="BG23" s="103">
        <v>1012.4</v>
      </c>
      <c r="BH23" s="103">
        <v>1012.1</v>
      </c>
      <c r="BI23" s="9">
        <v>1</v>
      </c>
      <c r="BJ23" s="9">
        <v>1</v>
      </c>
      <c r="BK23" s="68">
        <v>9.3000000000000007</v>
      </c>
    </row>
    <row r="24" spans="1:65" s="45" customFormat="1" x14ac:dyDescent="0.25">
      <c r="A24" s="70">
        <v>42498</v>
      </c>
      <c r="B24" s="71" t="str">
        <f t="shared" si="0"/>
        <v>16129</v>
      </c>
      <c r="C24" s="45" t="s">
        <v>36</v>
      </c>
      <c r="D24" s="45" t="s">
        <v>103</v>
      </c>
      <c r="E24" s="72">
        <v>2</v>
      </c>
      <c r="F24" s="72">
        <v>6</v>
      </c>
      <c r="G24" s="45" t="s">
        <v>53</v>
      </c>
      <c r="H24" s="45">
        <v>28.492595404386499</v>
      </c>
      <c r="I24" s="45">
        <v>-96.502184942364593</v>
      </c>
      <c r="J24" s="45" t="s">
        <v>107</v>
      </c>
      <c r="K24" s="45">
        <v>708</v>
      </c>
      <c r="L24" s="74" t="s">
        <v>35</v>
      </c>
      <c r="N24" s="45">
        <v>0</v>
      </c>
      <c r="O24" s="45">
        <v>0</v>
      </c>
      <c r="P24" s="45">
        <v>0</v>
      </c>
      <c r="Q24" s="45">
        <v>0</v>
      </c>
      <c r="R24" s="45">
        <v>0</v>
      </c>
      <c r="S24" s="45">
        <v>0</v>
      </c>
      <c r="AA24" s="83"/>
      <c r="AF24" s="82"/>
      <c r="AH24" s="45">
        <v>1</v>
      </c>
      <c r="AI24" s="45">
        <v>1</v>
      </c>
      <c r="AJ24" s="45">
        <v>1</v>
      </c>
      <c r="AK24" s="45">
        <v>1</v>
      </c>
      <c r="AL24" s="45">
        <v>1</v>
      </c>
      <c r="AM24" s="45">
        <v>1</v>
      </c>
      <c r="AR24" s="45" t="s">
        <v>99</v>
      </c>
      <c r="AS24" s="45" t="s">
        <v>94</v>
      </c>
      <c r="AT24" s="45">
        <v>215</v>
      </c>
      <c r="AU24" s="83"/>
      <c r="AY24" s="83"/>
      <c r="BC24" s="83"/>
      <c r="BE24" s="88">
        <v>72.599999999999994</v>
      </c>
      <c r="BF24" s="45">
        <v>73.400000000000006</v>
      </c>
      <c r="BG24" s="92">
        <v>1012.4</v>
      </c>
      <c r="BH24" s="92">
        <v>1012.1</v>
      </c>
      <c r="BI24" s="72">
        <v>1</v>
      </c>
      <c r="BJ24" s="72">
        <v>0</v>
      </c>
      <c r="BK24" s="81">
        <v>8</v>
      </c>
      <c r="BM24" s="72"/>
    </row>
    <row r="25" spans="1:65" x14ac:dyDescent="0.25">
      <c r="A25" s="21">
        <v>42498</v>
      </c>
      <c r="B25" s="22" t="str">
        <f t="shared" si="0"/>
        <v>16129</v>
      </c>
      <c r="C25" t="s">
        <v>36</v>
      </c>
      <c r="D25" s="42" t="s">
        <v>116</v>
      </c>
      <c r="E25" s="9">
        <v>3</v>
      </c>
      <c r="F25" s="9">
        <v>1</v>
      </c>
      <c r="G25" t="s">
        <v>54</v>
      </c>
      <c r="H25">
        <v>28.493623025715301</v>
      </c>
      <c r="I25">
        <v>-96.498365895822602</v>
      </c>
      <c r="J25" s="42" t="s">
        <v>107</v>
      </c>
      <c r="K25" s="42">
        <v>604</v>
      </c>
      <c r="L25" s="25" t="s">
        <v>35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BE25" s="99">
        <v>73</v>
      </c>
      <c r="BF25" s="42">
        <v>76.5</v>
      </c>
      <c r="BG25" s="102">
        <v>1012.4</v>
      </c>
      <c r="BH25" s="102">
        <v>1012.2</v>
      </c>
      <c r="BI25" s="9" t="s">
        <v>106</v>
      </c>
      <c r="BJ25" s="9">
        <v>1</v>
      </c>
      <c r="BK25" s="9">
        <v>5.6</v>
      </c>
      <c r="BL25" s="9">
        <v>1</v>
      </c>
      <c r="BM25" s="9" t="s">
        <v>85</v>
      </c>
    </row>
    <row r="26" spans="1:65" x14ac:dyDescent="0.25">
      <c r="A26" s="21">
        <v>42498</v>
      </c>
      <c r="B26" s="22" t="str">
        <f t="shared" si="0"/>
        <v>16129</v>
      </c>
      <c r="C26" t="s">
        <v>36</v>
      </c>
      <c r="D26" s="42" t="s">
        <v>116</v>
      </c>
      <c r="E26" s="9">
        <v>3</v>
      </c>
      <c r="F26" s="9">
        <v>2</v>
      </c>
      <c r="G26" t="s">
        <v>55</v>
      </c>
      <c r="H26">
        <v>28.495762338861802</v>
      </c>
      <c r="I26">
        <v>-96.495000058784996</v>
      </c>
      <c r="J26" s="42" t="s">
        <v>107</v>
      </c>
      <c r="K26" s="42">
        <v>616</v>
      </c>
      <c r="L26" s="25" t="s">
        <v>35</v>
      </c>
      <c r="N26" s="42">
        <v>0</v>
      </c>
      <c r="O26">
        <v>0</v>
      </c>
      <c r="P26" s="42">
        <v>0</v>
      </c>
      <c r="Q26">
        <v>0</v>
      </c>
      <c r="R26" s="42">
        <v>0</v>
      </c>
      <c r="S26">
        <v>0</v>
      </c>
      <c r="AH26" s="42">
        <v>0</v>
      </c>
      <c r="AI26">
        <v>0</v>
      </c>
      <c r="AJ26" s="42">
        <v>0</v>
      </c>
      <c r="AK26">
        <v>0</v>
      </c>
      <c r="AL26" s="42">
        <v>0</v>
      </c>
      <c r="AM26">
        <v>0</v>
      </c>
      <c r="BE26" s="99">
        <v>73</v>
      </c>
      <c r="BF26" s="42">
        <v>76.5</v>
      </c>
      <c r="BG26" s="102">
        <v>1012.4</v>
      </c>
      <c r="BH26" s="102">
        <v>1012.2</v>
      </c>
      <c r="BI26" s="9" t="s">
        <v>106</v>
      </c>
      <c r="BJ26" s="9">
        <v>1</v>
      </c>
      <c r="BK26" s="9">
        <v>5</v>
      </c>
      <c r="BL26" s="9">
        <v>1</v>
      </c>
      <c r="BM26" s="9" t="s">
        <v>85</v>
      </c>
    </row>
    <row r="27" spans="1:65" x14ac:dyDescent="0.25">
      <c r="A27" s="21">
        <v>42498</v>
      </c>
      <c r="B27" s="22" t="str">
        <f t="shared" si="0"/>
        <v>16129</v>
      </c>
      <c r="C27" t="s">
        <v>36</v>
      </c>
      <c r="D27" s="42" t="s">
        <v>116</v>
      </c>
      <c r="E27" s="9">
        <v>3</v>
      </c>
      <c r="F27" s="9">
        <v>3</v>
      </c>
      <c r="G27" t="s">
        <v>56</v>
      </c>
      <c r="H27">
        <v>28.497612643986901</v>
      </c>
      <c r="I27">
        <v>-96.491453927010198</v>
      </c>
      <c r="J27" s="42" t="s">
        <v>107</v>
      </c>
      <c r="K27" s="42">
        <v>627</v>
      </c>
      <c r="L27" s="25" t="s">
        <v>35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AH27" s="42">
        <v>0</v>
      </c>
      <c r="AI27" s="42">
        <v>0</v>
      </c>
      <c r="AJ27" s="42">
        <v>0</v>
      </c>
      <c r="AK27" s="42">
        <v>0</v>
      </c>
      <c r="AL27" s="42">
        <v>0</v>
      </c>
      <c r="AM27" s="42">
        <v>0</v>
      </c>
      <c r="BE27" s="99">
        <v>73</v>
      </c>
      <c r="BF27" s="42">
        <v>76.5</v>
      </c>
      <c r="BG27" s="102">
        <v>1012.4</v>
      </c>
      <c r="BH27" s="102">
        <v>1012.2</v>
      </c>
      <c r="BI27" s="9" t="s">
        <v>106</v>
      </c>
      <c r="BJ27" s="9">
        <v>1</v>
      </c>
      <c r="BK27" s="9">
        <v>4.4000000000000004</v>
      </c>
      <c r="BL27" s="9">
        <v>1</v>
      </c>
      <c r="BM27" s="9" t="s">
        <v>85</v>
      </c>
    </row>
    <row r="28" spans="1:65" x14ac:dyDescent="0.25">
      <c r="A28" s="21">
        <v>42498</v>
      </c>
      <c r="B28" s="22" t="str">
        <f t="shared" si="0"/>
        <v>16129</v>
      </c>
      <c r="C28" t="s">
        <v>36</v>
      </c>
      <c r="D28" s="42" t="s">
        <v>116</v>
      </c>
      <c r="E28" s="9">
        <v>3</v>
      </c>
      <c r="F28" s="9">
        <v>4</v>
      </c>
      <c r="G28" t="s">
        <v>57</v>
      </c>
      <c r="H28">
        <v>28.4973215404897</v>
      </c>
      <c r="I28">
        <v>-96.4874400850385</v>
      </c>
      <c r="J28" s="42" t="s">
        <v>107</v>
      </c>
      <c r="K28" s="42">
        <v>639</v>
      </c>
      <c r="L28" s="25" t="s">
        <v>35</v>
      </c>
      <c r="N28" s="42">
        <v>0</v>
      </c>
      <c r="O28">
        <v>0</v>
      </c>
      <c r="P28" s="42">
        <v>0</v>
      </c>
      <c r="Q28">
        <v>0</v>
      </c>
      <c r="R28" s="42">
        <v>0</v>
      </c>
      <c r="S28">
        <v>0</v>
      </c>
      <c r="AH28" s="42">
        <v>0</v>
      </c>
      <c r="AI28">
        <v>0</v>
      </c>
      <c r="AJ28" s="42">
        <v>0</v>
      </c>
      <c r="AK28">
        <v>0</v>
      </c>
      <c r="AL28" s="42">
        <v>0</v>
      </c>
      <c r="AM28">
        <v>0</v>
      </c>
      <c r="BE28" s="99">
        <v>73</v>
      </c>
      <c r="BF28" s="42">
        <v>76.5</v>
      </c>
      <c r="BG28" s="102">
        <v>1012.4</v>
      </c>
      <c r="BH28" s="102">
        <v>1012.2</v>
      </c>
      <c r="BI28" s="9" t="s">
        <v>106</v>
      </c>
      <c r="BJ28" s="9">
        <v>1</v>
      </c>
      <c r="BK28" s="9">
        <v>2.8</v>
      </c>
      <c r="BL28" s="9">
        <v>1</v>
      </c>
      <c r="BM28" s="9" t="s">
        <v>85</v>
      </c>
    </row>
    <row r="29" spans="1:65" x14ac:dyDescent="0.25">
      <c r="A29" s="21">
        <v>42498</v>
      </c>
      <c r="B29" s="22" t="str">
        <f t="shared" si="0"/>
        <v>16129</v>
      </c>
      <c r="C29" t="s">
        <v>36</v>
      </c>
      <c r="D29" s="42" t="s">
        <v>116</v>
      </c>
      <c r="E29" s="9">
        <v>3</v>
      </c>
      <c r="F29" s="9">
        <v>5</v>
      </c>
      <c r="G29" t="s">
        <v>58</v>
      </c>
      <c r="H29">
        <v>28.4977138135582</v>
      </c>
      <c r="I29">
        <v>-96.483474690467105</v>
      </c>
      <c r="J29" s="42" t="s">
        <v>107</v>
      </c>
      <c r="K29" s="42">
        <v>652</v>
      </c>
      <c r="L29" s="25" t="s">
        <v>35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BE29" s="99">
        <v>73</v>
      </c>
      <c r="BF29" s="42">
        <v>76.5</v>
      </c>
      <c r="BG29" s="102">
        <v>1012.4</v>
      </c>
      <c r="BH29" s="102">
        <v>1012.2</v>
      </c>
      <c r="BI29" s="9" t="s">
        <v>106</v>
      </c>
      <c r="BJ29" s="9">
        <v>1</v>
      </c>
      <c r="BK29" s="9">
        <v>0</v>
      </c>
      <c r="BL29" s="9">
        <v>1</v>
      </c>
      <c r="BM29" s="9" t="s">
        <v>85</v>
      </c>
    </row>
    <row r="30" spans="1:65" x14ac:dyDescent="0.25">
      <c r="A30" s="21">
        <v>42498</v>
      </c>
      <c r="B30" s="22" t="str">
        <f t="shared" si="0"/>
        <v>16129</v>
      </c>
      <c r="C30" t="s">
        <v>36</v>
      </c>
      <c r="D30" s="42" t="s">
        <v>116</v>
      </c>
      <c r="E30" s="9">
        <v>3</v>
      </c>
      <c r="F30" s="9">
        <v>6</v>
      </c>
      <c r="G30" t="s">
        <v>59</v>
      </c>
      <c r="H30">
        <v>28.498513195663602</v>
      </c>
      <c r="I30">
        <v>-96.479560844600201</v>
      </c>
      <c r="J30" s="42" t="s">
        <v>107</v>
      </c>
      <c r="K30" s="42">
        <v>704</v>
      </c>
      <c r="L30" s="25" t="s">
        <v>35</v>
      </c>
      <c r="N30" s="42">
        <v>0</v>
      </c>
      <c r="O30">
        <v>0</v>
      </c>
      <c r="P30" s="42">
        <v>0</v>
      </c>
      <c r="Q30">
        <v>0</v>
      </c>
      <c r="R30" s="42">
        <v>0</v>
      </c>
      <c r="S30">
        <v>0</v>
      </c>
      <c r="AH30" s="42">
        <v>0</v>
      </c>
      <c r="AI30">
        <v>0</v>
      </c>
      <c r="AJ30" s="42">
        <v>0</v>
      </c>
      <c r="AK30">
        <v>0</v>
      </c>
      <c r="AL30" s="42">
        <v>0</v>
      </c>
      <c r="AM30">
        <v>0</v>
      </c>
      <c r="BE30" s="99">
        <v>73</v>
      </c>
      <c r="BF30" s="42">
        <v>76.5</v>
      </c>
      <c r="BG30" s="102">
        <v>1012.4</v>
      </c>
      <c r="BH30" s="102">
        <v>1012.2</v>
      </c>
      <c r="BI30" s="9" t="s">
        <v>106</v>
      </c>
      <c r="BJ30" s="9">
        <v>1</v>
      </c>
      <c r="BK30" s="9">
        <v>4.9000000000000004</v>
      </c>
      <c r="BL30" s="9">
        <v>1</v>
      </c>
      <c r="BM30" s="9" t="s">
        <v>85</v>
      </c>
    </row>
    <row r="31" spans="1:65" s="45" customFormat="1" x14ac:dyDescent="0.25">
      <c r="A31" s="70">
        <v>42498</v>
      </c>
      <c r="B31" s="71" t="str">
        <f t="shared" si="0"/>
        <v>16129</v>
      </c>
      <c r="C31" s="45" t="s">
        <v>36</v>
      </c>
      <c r="D31" s="42" t="s">
        <v>116</v>
      </c>
      <c r="E31" s="72">
        <v>3</v>
      </c>
      <c r="F31" s="72">
        <v>7</v>
      </c>
      <c r="G31" s="45" t="s">
        <v>60</v>
      </c>
      <c r="H31" s="45">
        <v>28.502364177256801</v>
      </c>
      <c r="I31" s="45">
        <v>-96.478813262656303</v>
      </c>
      <c r="J31" s="42" t="s">
        <v>107</v>
      </c>
      <c r="K31" s="45">
        <v>716</v>
      </c>
      <c r="L31" s="25" t="s">
        <v>35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AA31" s="83"/>
      <c r="AF31" s="82"/>
      <c r="AH31" s="42">
        <v>1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R31" s="45" t="s">
        <v>99</v>
      </c>
      <c r="AS31" s="45" t="s">
        <v>94</v>
      </c>
      <c r="AT31" s="45">
        <v>80</v>
      </c>
      <c r="AU31" s="83"/>
      <c r="AY31" s="83"/>
      <c r="BC31" s="83"/>
      <c r="BD31" s="82">
        <v>1</v>
      </c>
      <c r="BE31" s="99">
        <v>73</v>
      </c>
      <c r="BF31" s="42">
        <v>76.5</v>
      </c>
      <c r="BG31" s="102">
        <v>1012.4</v>
      </c>
      <c r="BH31" s="102">
        <v>1012.2</v>
      </c>
      <c r="BI31" s="9" t="s">
        <v>106</v>
      </c>
      <c r="BJ31" s="9">
        <v>1</v>
      </c>
      <c r="BK31" s="72">
        <v>6.4</v>
      </c>
      <c r="BL31" s="9">
        <v>1</v>
      </c>
      <c r="BM31" s="9" t="s">
        <v>85</v>
      </c>
    </row>
    <row r="32" spans="1:65" x14ac:dyDescent="0.25">
      <c r="A32" s="21">
        <v>42498</v>
      </c>
      <c r="B32" s="22" t="str">
        <f t="shared" si="0"/>
        <v>16129</v>
      </c>
      <c r="C32" t="s">
        <v>36</v>
      </c>
      <c r="D32" s="42" t="s">
        <v>91</v>
      </c>
      <c r="E32" s="9">
        <v>5</v>
      </c>
      <c r="F32" s="9">
        <v>1</v>
      </c>
      <c r="G32" t="s">
        <v>61</v>
      </c>
      <c r="H32">
        <v>28.460289957001802</v>
      </c>
      <c r="I32">
        <v>-96.5074231289327</v>
      </c>
      <c r="J32" s="42" t="s">
        <v>95</v>
      </c>
      <c r="K32" s="42">
        <v>611</v>
      </c>
      <c r="L32" s="25" t="s">
        <v>35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AH32" s="42">
        <v>0</v>
      </c>
      <c r="AI32" s="42">
        <v>0</v>
      </c>
      <c r="AJ32" s="42">
        <v>0</v>
      </c>
      <c r="AK32" s="42">
        <v>0</v>
      </c>
      <c r="AL32" s="42">
        <v>0</v>
      </c>
      <c r="AM32" s="42">
        <v>0</v>
      </c>
      <c r="BE32" s="99">
        <v>73.5</v>
      </c>
      <c r="BF32" s="42">
        <v>73.400000000000006</v>
      </c>
      <c r="BG32" s="102">
        <v>1012.9</v>
      </c>
      <c r="BH32" s="102">
        <v>1012.7</v>
      </c>
      <c r="BI32" s="9" t="s">
        <v>106</v>
      </c>
      <c r="BJ32" s="9">
        <v>1</v>
      </c>
      <c r="BK32" s="9">
        <v>12.9</v>
      </c>
      <c r="BL32" s="9">
        <v>1</v>
      </c>
      <c r="BM32" s="9" t="s">
        <v>85</v>
      </c>
    </row>
    <row r="33" spans="1:65" x14ac:dyDescent="0.25">
      <c r="A33" s="21">
        <v>42498</v>
      </c>
      <c r="B33" s="22" t="str">
        <f t="shared" si="0"/>
        <v>16129</v>
      </c>
      <c r="C33" t="s">
        <v>36</v>
      </c>
      <c r="D33" s="42" t="s">
        <v>91</v>
      </c>
      <c r="E33" s="9">
        <v>5</v>
      </c>
      <c r="F33" s="9">
        <v>3</v>
      </c>
      <c r="G33" t="s">
        <v>62</v>
      </c>
      <c r="H33">
        <v>28.455992219969598</v>
      </c>
      <c r="I33">
        <v>-96.510838167741795</v>
      </c>
      <c r="J33" s="42" t="s">
        <v>95</v>
      </c>
      <c r="K33" s="42">
        <v>621</v>
      </c>
      <c r="L33" s="25" t="s">
        <v>35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BE33" s="99">
        <v>73.5</v>
      </c>
      <c r="BF33" s="42">
        <v>73.400000000000006</v>
      </c>
      <c r="BG33" s="102">
        <v>1012.9</v>
      </c>
      <c r="BH33" s="102">
        <v>1012.7</v>
      </c>
      <c r="BI33" s="9" t="s">
        <v>106</v>
      </c>
      <c r="BJ33" s="9">
        <v>1</v>
      </c>
      <c r="BK33" s="9">
        <v>8.6</v>
      </c>
      <c r="BL33" s="9">
        <v>1</v>
      </c>
      <c r="BM33" s="9" t="s">
        <v>85</v>
      </c>
    </row>
    <row r="34" spans="1:65" x14ac:dyDescent="0.25">
      <c r="A34" s="21">
        <v>42498</v>
      </c>
      <c r="B34" s="22" t="str">
        <f t="shared" si="0"/>
        <v>16129</v>
      </c>
      <c r="C34" t="s">
        <v>36</v>
      </c>
      <c r="D34" s="42" t="s">
        <v>91</v>
      </c>
      <c r="E34" s="9">
        <v>5</v>
      </c>
      <c r="F34" s="9">
        <v>4</v>
      </c>
      <c r="G34" t="s">
        <v>63</v>
      </c>
      <c r="H34">
        <v>28.457747390493701</v>
      </c>
      <c r="I34">
        <v>-96.514425706118303</v>
      </c>
      <c r="J34" s="42" t="s">
        <v>95</v>
      </c>
      <c r="K34" s="42">
        <v>629</v>
      </c>
      <c r="L34" s="25" t="s">
        <v>35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BE34" s="99">
        <v>73.5</v>
      </c>
      <c r="BF34" s="42">
        <v>73.400000000000006</v>
      </c>
      <c r="BG34" s="102">
        <v>1012.9</v>
      </c>
      <c r="BH34" s="102">
        <v>1012.7</v>
      </c>
      <c r="BI34" s="9" t="s">
        <v>106</v>
      </c>
      <c r="BJ34" s="9">
        <v>0</v>
      </c>
      <c r="BK34" s="9">
        <v>7.7</v>
      </c>
      <c r="BL34" s="9">
        <v>1</v>
      </c>
      <c r="BM34" s="9" t="s">
        <v>85</v>
      </c>
    </row>
    <row r="35" spans="1:65" x14ac:dyDescent="0.25">
      <c r="A35" s="21">
        <v>42498</v>
      </c>
      <c r="B35" s="22" t="str">
        <f t="shared" si="0"/>
        <v>16129</v>
      </c>
      <c r="C35" t="s">
        <v>36</v>
      </c>
      <c r="D35" s="42" t="s">
        <v>91</v>
      </c>
      <c r="E35" s="9">
        <v>5</v>
      </c>
      <c r="F35" s="9">
        <v>5</v>
      </c>
      <c r="G35" t="s">
        <v>64</v>
      </c>
      <c r="H35">
        <v>28.4583119954913</v>
      </c>
      <c r="I35">
        <v>-96.518492437899098</v>
      </c>
      <c r="J35" s="42" t="s">
        <v>95</v>
      </c>
      <c r="K35" s="42">
        <v>637</v>
      </c>
      <c r="L35" s="25" t="s">
        <v>35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AH35" s="42">
        <v>0</v>
      </c>
      <c r="AI35" s="42">
        <v>0</v>
      </c>
      <c r="AJ35" s="42">
        <v>0</v>
      </c>
      <c r="AK35" s="42">
        <v>0</v>
      </c>
      <c r="AL35" s="42">
        <v>0</v>
      </c>
      <c r="AM35" s="42">
        <v>0</v>
      </c>
      <c r="BE35" s="99">
        <v>73.5</v>
      </c>
      <c r="BF35" s="42">
        <v>73.400000000000006</v>
      </c>
      <c r="BG35" s="102">
        <v>1012.9</v>
      </c>
      <c r="BH35" s="102">
        <v>1012.7</v>
      </c>
      <c r="BI35" s="9" t="s">
        <v>106</v>
      </c>
      <c r="BJ35" s="9">
        <v>2</v>
      </c>
      <c r="BK35" s="9">
        <v>15.9</v>
      </c>
      <c r="BL35" s="9">
        <v>1</v>
      </c>
      <c r="BM35" s="9" t="s">
        <v>85</v>
      </c>
    </row>
    <row r="36" spans="1:65" x14ac:dyDescent="0.25">
      <c r="A36" s="21">
        <v>42498</v>
      </c>
      <c r="B36" s="22" t="str">
        <f t="shared" si="0"/>
        <v>16129</v>
      </c>
      <c r="C36" t="s">
        <v>36</v>
      </c>
      <c r="D36" s="42" t="s">
        <v>91</v>
      </c>
      <c r="E36" s="9">
        <v>5</v>
      </c>
      <c r="F36" s="9">
        <v>6</v>
      </c>
      <c r="G36" t="s">
        <v>65</v>
      </c>
      <c r="H36">
        <v>28.4590607509016</v>
      </c>
      <c r="I36">
        <v>-96.522635696455794</v>
      </c>
      <c r="J36" s="42" t="s">
        <v>95</v>
      </c>
      <c r="K36" s="42">
        <v>645</v>
      </c>
      <c r="L36" s="25" t="s">
        <v>35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BE36" s="99">
        <v>73.5</v>
      </c>
      <c r="BF36" s="42">
        <v>73.400000000000006</v>
      </c>
      <c r="BG36" s="102">
        <v>1012.9</v>
      </c>
      <c r="BH36" s="102">
        <v>1012.7</v>
      </c>
      <c r="BI36" s="9" t="s">
        <v>106</v>
      </c>
      <c r="BJ36" s="9">
        <v>2</v>
      </c>
      <c r="BK36" s="9">
        <v>15.6</v>
      </c>
      <c r="BL36" s="9">
        <v>1</v>
      </c>
      <c r="BM36" s="9" t="s">
        <v>85</v>
      </c>
    </row>
    <row r="37" spans="1:65" s="45" customFormat="1" x14ac:dyDescent="0.25">
      <c r="A37" s="70">
        <v>42498</v>
      </c>
      <c r="B37" s="71" t="str">
        <f t="shared" si="0"/>
        <v>16129</v>
      </c>
      <c r="C37" s="45" t="s">
        <v>36</v>
      </c>
      <c r="D37" s="45" t="s">
        <v>91</v>
      </c>
      <c r="E37" s="72">
        <v>5</v>
      </c>
      <c r="F37" s="72">
        <v>7</v>
      </c>
      <c r="G37" s="45" t="s">
        <v>66</v>
      </c>
      <c r="H37" s="45">
        <v>28.462526500225</v>
      </c>
      <c r="I37" s="45">
        <v>-96.523875128477798</v>
      </c>
      <c r="J37" s="45" t="s">
        <v>95</v>
      </c>
      <c r="K37" s="45">
        <v>652</v>
      </c>
      <c r="L37" s="74" t="s">
        <v>35</v>
      </c>
      <c r="N37" s="45">
        <v>0</v>
      </c>
      <c r="O37" s="45">
        <v>0</v>
      </c>
      <c r="P37" s="45">
        <v>0</v>
      </c>
      <c r="Q37" s="45">
        <v>0</v>
      </c>
      <c r="R37" s="45">
        <v>0</v>
      </c>
      <c r="S37" s="45">
        <v>0</v>
      </c>
      <c r="AA37" s="83"/>
      <c r="AF37" s="82"/>
      <c r="AH37" s="45">
        <v>0</v>
      </c>
      <c r="AI37" s="45">
        <v>0</v>
      </c>
      <c r="AJ37" s="45">
        <v>0</v>
      </c>
      <c r="AK37" s="45">
        <v>0</v>
      </c>
      <c r="AL37" s="45">
        <v>0</v>
      </c>
      <c r="AM37" s="45">
        <v>0</v>
      </c>
      <c r="AU37" s="83"/>
      <c r="AY37" s="83"/>
      <c r="BC37" s="83"/>
      <c r="BD37" s="82"/>
      <c r="BE37" s="99">
        <v>73.5</v>
      </c>
      <c r="BF37" s="42">
        <v>73.400000000000006</v>
      </c>
      <c r="BG37" s="102">
        <v>1012.9</v>
      </c>
      <c r="BH37" s="102">
        <v>1012.7</v>
      </c>
      <c r="BI37" s="72" t="s">
        <v>106</v>
      </c>
      <c r="BJ37" s="72">
        <v>1</v>
      </c>
      <c r="BK37" s="72">
        <v>11.1</v>
      </c>
      <c r="BL37" s="72">
        <v>1</v>
      </c>
      <c r="BM37" s="72" t="s">
        <v>85</v>
      </c>
    </row>
    <row r="38" spans="1:65" x14ac:dyDescent="0.25">
      <c r="A38" s="21">
        <v>42498</v>
      </c>
      <c r="B38" s="22" t="str">
        <f t="shared" si="0"/>
        <v>16129</v>
      </c>
      <c r="C38" t="s">
        <v>36</v>
      </c>
      <c r="D38" t="s">
        <v>98</v>
      </c>
      <c r="E38" s="9">
        <v>10</v>
      </c>
      <c r="F38" s="9">
        <v>1</v>
      </c>
      <c r="G38" t="s">
        <v>67</v>
      </c>
      <c r="H38">
        <v>28.464982900768501</v>
      </c>
      <c r="I38">
        <v>-96.422558454796601</v>
      </c>
      <c r="J38" t="s">
        <v>107</v>
      </c>
      <c r="K38">
        <v>721</v>
      </c>
      <c r="L38" s="25" t="s">
        <v>35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BE38" s="99">
        <v>73.8</v>
      </c>
      <c r="BF38" s="42">
        <v>75.099999999999994</v>
      </c>
      <c r="BG38" s="102">
        <v>1012.8</v>
      </c>
      <c r="BH38" s="102">
        <v>1012.5</v>
      </c>
      <c r="BI38" s="9">
        <v>1</v>
      </c>
      <c r="BJ38" s="9">
        <v>1</v>
      </c>
      <c r="BK38" s="9">
        <v>10.4</v>
      </c>
      <c r="BL38" s="9">
        <v>1</v>
      </c>
      <c r="BM38" s="9" t="s">
        <v>104</v>
      </c>
    </row>
    <row r="39" spans="1:65" x14ac:dyDescent="0.25">
      <c r="A39" s="21">
        <v>42498</v>
      </c>
      <c r="B39" s="22" t="str">
        <f t="shared" si="0"/>
        <v>16129</v>
      </c>
      <c r="C39" t="s">
        <v>36</v>
      </c>
      <c r="D39" t="s">
        <v>82</v>
      </c>
      <c r="E39" s="9">
        <v>10</v>
      </c>
      <c r="F39" s="9">
        <v>2</v>
      </c>
      <c r="G39" t="s">
        <v>68</v>
      </c>
      <c r="H39">
        <v>28.4620459657162</v>
      </c>
      <c r="I39">
        <v>-96.423025829717503</v>
      </c>
      <c r="J39" t="s">
        <v>107</v>
      </c>
      <c r="K39">
        <v>732</v>
      </c>
      <c r="L39" s="25" t="s">
        <v>85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BE39" s="99">
        <v>73.8</v>
      </c>
      <c r="BF39" s="42">
        <v>75.099999999999994</v>
      </c>
      <c r="BG39" s="102">
        <v>1012.8</v>
      </c>
      <c r="BH39" s="102">
        <v>1012.5</v>
      </c>
      <c r="BI39" s="9" t="s">
        <v>106</v>
      </c>
      <c r="BJ39" s="9">
        <v>1</v>
      </c>
      <c r="BK39" s="9">
        <v>8.4</v>
      </c>
      <c r="BL39" s="9">
        <v>1</v>
      </c>
      <c r="BM39" s="9" t="s">
        <v>85</v>
      </c>
    </row>
    <row r="40" spans="1:65" x14ac:dyDescent="0.25">
      <c r="A40" s="21">
        <v>42498</v>
      </c>
      <c r="B40" s="22" t="str">
        <f t="shared" si="0"/>
        <v>16129</v>
      </c>
      <c r="C40" t="s">
        <v>36</v>
      </c>
      <c r="D40" t="s">
        <v>82</v>
      </c>
      <c r="E40" s="9">
        <v>10</v>
      </c>
      <c r="F40" s="9">
        <v>3</v>
      </c>
      <c r="G40" t="s">
        <v>69</v>
      </c>
      <c r="H40">
        <v>28.4583183657377</v>
      </c>
      <c r="I40">
        <v>-96.424336759373503</v>
      </c>
      <c r="J40" t="s">
        <v>107</v>
      </c>
      <c r="K40">
        <v>720</v>
      </c>
      <c r="L40" s="25" t="s">
        <v>85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AH40">
        <v>0</v>
      </c>
      <c r="AI40">
        <v>0</v>
      </c>
      <c r="AJ40">
        <v>0</v>
      </c>
      <c r="AK40">
        <v>1</v>
      </c>
      <c r="AL40">
        <v>1</v>
      </c>
      <c r="AM40">
        <v>1</v>
      </c>
      <c r="AP40" t="s">
        <v>84</v>
      </c>
      <c r="AR40" t="s">
        <v>101</v>
      </c>
      <c r="AS40" t="s">
        <v>83</v>
      </c>
      <c r="AT40">
        <v>180</v>
      </c>
      <c r="AV40" t="s">
        <v>118</v>
      </c>
      <c r="AW40" t="s">
        <v>83</v>
      </c>
      <c r="AX40">
        <v>180</v>
      </c>
      <c r="BD40" s="51">
        <v>2</v>
      </c>
      <c r="BE40" s="99">
        <v>73.8</v>
      </c>
      <c r="BF40" s="42">
        <v>75.099999999999994</v>
      </c>
      <c r="BG40" s="102">
        <v>1012.8</v>
      </c>
      <c r="BH40" s="102">
        <v>1012.5</v>
      </c>
      <c r="BI40" s="9" t="s">
        <v>106</v>
      </c>
      <c r="BJ40" s="9">
        <v>1</v>
      </c>
      <c r="BK40" s="9">
        <v>8.8000000000000007</v>
      </c>
      <c r="BL40" s="9">
        <v>1</v>
      </c>
      <c r="BM40" s="9" t="s">
        <v>85</v>
      </c>
    </row>
    <row r="41" spans="1:65" x14ac:dyDescent="0.25">
      <c r="A41" s="21">
        <v>42498</v>
      </c>
      <c r="B41" s="22" t="str">
        <f t="shared" si="0"/>
        <v>16129</v>
      </c>
      <c r="C41" t="s">
        <v>36</v>
      </c>
      <c r="D41" t="s">
        <v>82</v>
      </c>
      <c r="E41" s="9">
        <v>10</v>
      </c>
      <c r="F41" s="9">
        <v>4</v>
      </c>
      <c r="G41" t="s">
        <v>70</v>
      </c>
      <c r="H41">
        <v>28.456915821880099</v>
      </c>
      <c r="I41">
        <v>-96.428139796480494</v>
      </c>
      <c r="J41" t="s">
        <v>107</v>
      </c>
      <c r="K41">
        <v>710</v>
      </c>
      <c r="L41" s="25" t="s">
        <v>85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AH41">
        <v>0</v>
      </c>
      <c r="AI41">
        <v>0</v>
      </c>
      <c r="AJ41">
        <v>1</v>
      </c>
      <c r="AK41">
        <v>1</v>
      </c>
      <c r="AL41">
        <v>1</v>
      </c>
      <c r="AM41">
        <v>1</v>
      </c>
      <c r="AP41" t="s">
        <v>106</v>
      </c>
      <c r="AR41" t="s">
        <v>101</v>
      </c>
      <c r="AS41" t="s">
        <v>92</v>
      </c>
      <c r="AT41">
        <v>150</v>
      </c>
      <c r="BD41" s="51">
        <v>1</v>
      </c>
      <c r="BE41" s="99">
        <v>73.8</v>
      </c>
      <c r="BF41" s="42">
        <v>75.099999999999994</v>
      </c>
      <c r="BG41" s="102">
        <v>1012.8</v>
      </c>
      <c r="BH41" s="102">
        <v>1012.5</v>
      </c>
      <c r="BI41" s="9" t="s">
        <v>106</v>
      </c>
      <c r="BJ41" s="9">
        <v>0</v>
      </c>
      <c r="BK41" s="9">
        <v>11.2</v>
      </c>
      <c r="BL41" s="9">
        <v>1</v>
      </c>
      <c r="BM41" s="9" t="s">
        <v>85</v>
      </c>
    </row>
    <row r="42" spans="1:65" x14ac:dyDescent="0.25">
      <c r="A42" s="21">
        <v>42498</v>
      </c>
      <c r="B42" s="22" t="str">
        <f t="shared" si="0"/>
        <v>16129</v>
      </c>
      <c r="C42" t="s">
        <v>36</v>
      </c>
      <c r="D42" t="s">
        <v>82</v>
      </c>
      <c r="E42" s="9">
        <v>10</v>
      </c>
      <c r="F42" s="9">
        <v>5</v>
      </c>
      <c r="G42" t="s">
        <v>71</v>
      </c>
      <c r="H42">
        <v>28.4546347707509</v>
      </c>
      <c r="I42">
        <v>-96.431405888870302</v>
      </c>
      <c r="J42" t="s">
        <v>107</v>
      </c>
      <c r="K42">
        <v>700</v>
      </c>
      <c r="L42" s="25" t="s">
        <v>85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BE42" s="99">
        <v>73.8</v>
      </c>
      <c r="BF42" s="42">
        <v>75.099999999999994</v>
      </c>
      <c r="BG42" s="102">
        <v>1012.8</v>
      </c>
      <c r="BH42" s="102">
        <v>1012.5</v>
      </c>
      <c r="BI42" s="9" t="s">
        <v>106</v>
      </c>
      <c r="BJ42" s="9">
        <v>0</v>
      </c>
      <c r="BK42" s="9">
        <v>10.1</v>
      </c>
      <c r="BL42" s="9">
        <v>1</v>
      </c>
      <c r="BM42" s="9" t="s">
        <v>85</v>
      </c>
    </row>
    <row r="43" spans="1:65" x14ac:dyDescent="0.25">
      <c r="A43" s="21">
        <v>42498</v>
      </c>
      <c r="B43" s="22" t="str">
        <f t="shared" si="0"/>
        <v>16129</v>
      </c>
      <c r="C43" t="s">
        <v>36</v>
      </c>
      <c r="D43" t="s">
        <v>82</v>
      </c>
      <c r="E43" s="9">
        <v>10</v>
      </c>
      <c r="F43" s="9">
        <v>6</v>
      </c>
      <c r="G43" t="s">
        <v>72</v>
      </c>
      <c r="H43">
        <v>28.452323880046599</v>
      </c>
      <c r="I43">
        <v>-96.434492776170302</v>
      </c>
      <c r="J43" t="s">
        <v>107</v>
      </c>
      <c r="K43">
        <v>651</v>
      </c>
      <c r="L43" s="25" t="s">
        <v>85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AH43">
        <v>0</v>
      </c>
      <c r="AI43">
        <v>1</v>
      </c>
      <c r="AJ43">
        <v>1</v>
      </c>
      <c r="AK43">
        <v>1</v>
      </c>
      <c r="AL43">
        <v>0</v>
      </c>
      <c r="AM43">
        <v>1</v>
      </c>
      <c r="AP43" t="s">
        <v>84</v>
      </c>
      <c r="AR43" t="s">
        <v>101</v>
      </c>
      <c r="AS43" t="s">
        <v>83</v>
      </c>
      <c r="AT43">
        <v>180</v>
      </c>
      <c r="BD43" s="51">
        <v>1</v>
      </c>
      <c r="BE43" s="99">
        <v>73.8</v>
      </c>
      <c r="BF43" s="42">
        <v>75.099999999999994</v>
      </c>
      <c r="BG43" s="102">
        <v>1012.8</v>
      </c>
      <c r="BH43" s="102">
        <v>1012.5</v>
      </c>
      <c r="BI43" s="9" t="s">
        <v>106</v>
      </c>
      <c r="BJ43" s="9">
        <v>1</v>
      </c>
      <c r="BK43" s="9">
        <v>9.1999999999999993</v>
      </c>
      <c r="BL43" s="9">
        <v>1</v>
      </c>
      <c r="BM43" s="9" t="s">
        <v>85</v>
      </c>
    </row>
    <row r="44" spans="1:65" x14ac:dyDescent="0.25">
      <c r="A44" s="21">
        <v>42498</v>
      </c>
      <c r="B44" s="22" t="str">
        <f t="shared" si="0"/>
        <v>16129</v>
      </c>
      <c r="C44" t="s">
        <v>36</v>
      </c>
      <c r="D44" t="s">
        <v>82</v>
      </c>
      <c r="E44" s="9">
        <v>10</v>
      </c>
      <c r="F44" s="9">
        <v>7</v>
      </c>
      <c r="G44" t="s">
        <v>73</v>
      </c>
      <c r="H44">
        <v>28.449141774326499</v>
      </c>
      <c r="I44">
        <v>-96.436858568340497</v>
      </c>
      <c r="J44" t="s">
        <v>107</v>
      </c>
      <c r="K44">
        <v>641</v>
      </c>
      <c r="L44" s="25" t="s">
        <v>85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AH44">
        <v>1</v>
      </c>
      <c r="AI44">
        <v>1</v>
      </c>
      <c r="AJ44">
        <v>1</v>
      </c>
      <c r="AK44">
        <v>1</v>
      </c>
      <c r="AL44">
        <v>1</v>
      </c>
      <c r="AM44">
        <v>1</v>
      </c>
      <c r="AP44" t="s">
        <v>106</v>
      </c>
      <c r="AR44" t="s">
        <v>99</v>
      </c>
      <c r="AS44" t="s">
        <v>99</v>
      </c>
      <c r="AT44">
        <v>175</v>
      </c>
      <c r="AV44" t="s">
        <v>99</v>
      </c>
      <c r="AW44" t="s">
        <v>99</v>
      </c>
      <c r="AX44">
        <v>90</v>
      </c>
      <c r="BD44" s="51">
        <v>2</v>
      </c>
      <c r="BE44" s="99">
        <v>73.8</v>
      </c>
      <c r="BF44" s="42">
        <v>75.099999999999994</v>
      </c>
      <c r="BG44" s="102">
        <v>1012.8</v>
      </c>
      <c r="BH44" s="102">
        <v>1012.5</v>
      </c>
      <c r="BI44" s="9" t="s">
        <v>106</v>
      </c>
      <c r="BJ44" s="9">
        <v>1</v>
      </c>
      <c r="BK44" s="9">
        <v>13.5</v>
      </c>
      <c r="BL44" s="9">
        <v>1</v>
      </c>
      <c r="BM44" s="9" t="s">
        <v>85</v>
      </c>
    </row>
    <row r="45" spans="1:65" x14ac:dyDescent="0.25">
      <c r="A45" s="21">
        <v>42498</v>
      </c>
      <c r="B45" s="22" t="str">
        <f t="shared" si="0"/>
        <v>16129</v>
      </c>
      <c r="C45" t="s">
        <v>36</v>
      </c>
      <c r="D45" t="s">
        <v>82</v>
      </c>
      <c r="E45" s="9">
        <v>10</v>
      </c>
      <c r="F45" s="9">
        <v>8</v>
      </c>
      <c r="G45" t="s">
        <v>74</v>
      </c>
      <c r="H45">
        <v>28.4471120964735</v>
      </c>
      <c r="I45">
        <v>-96.440198337659197</v>
      </c>
      <c r="J45" t="s">
        <v>107</v>
      </c>
      <c r="K45">
        <v>631</v>
      </c>
      <c r="L45" s="25" t="s">
        <v>85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BE45" s="99">
        <v>73.8</v>
      </c>
      <c r="BF45" s="42">
        <v>75.099999999999994</v>
      </c>
      <c r="BG45" s="102">
        <v>1012.8</v>
      </c>
      <c r="BH45" s="102">
        <v>1012.5</v>
      </c>
      <c r="BI45" s="9" t="s">
        <v>106</v>
      </c>
      <c r="BJ45" s="9">
        <v>1</v>
      </c>
      <c r="BK45" s="9">
        <v>10.8</v>
      </c>
      <c r="BL45" s="9">
        <v>1</v>
      </c>
      <c r="BM45" s="9" t="s">
        <v>85</v>
      </c>
    </row>
    <row r="46" spans="1:65" s="45" customFormat="1" x14ac:dyDescent="0.25">
      <c r="A46" s="70">
        <v>42498</v>
      </c>
      <c r="B46" s="71" t="str">
        <f t="shared" si="0"/>
        <v>16129</v>
      </c>
      <c r="C46" s="45" t="s">
        <v>36</v>
      </c>
      <c r="D46" s="45" t="s">
        <v>82</v>
      </c>
      <c r="E46" s="72">
        <v>10</v>
      </c>
      <c r="F46" s="72">
        <v>9</v>
      </c>
      <c r="G46" s="45" t="s">
        <v>75</v>
      </c>
      <c r="H46" s="45">
        <v>28.4451344702392</v>
      </c>
      <c r="I46" s="45">
        <v>-96.443581692874403</v>
      </c>
      <c r="J46" t="s">
        <v>107</v>
      </c>
      <c r="K46" s="45">
        <v>621</v>
      </c>
      <c r="L46" s="25" t="s">
        <v>85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AA46" s="83"/>
      <c r="AF46" s="82"/>
      <c r="AH46">
        <v>0</v>
      </c>
      <c r="AI46">
        <v>1</v>
      </c>
      <c r="AJ46">
        <v>0</v>
      </c>
      <c r="AK46">
        <v>0</v>
      </c>
      <c r="AL46">
        <v>1</v>
      </c>
      <c r="AM46">
        <v>0</v>
      </c>
      <c r="AP46" s="45" t="s">
        <v>106</v>
      </c>
      <c r="AR46" s="45" t="s">
        <v>99</v>
      </c>
      <c r="AS46" s="45" t="s">
        <v>99</v>
      </c>
      <c r="AT46" s="45">
        <v>210</v>
      </c>
      <c r="AU46" s="83"/>
      <c r="AV46" s="45" t="s">
        <v>99</v>
      </c>
      <c r="AW46" s="45" t="s">
        <v>99</v>
      </c>
      <c r="AX46" s="45">
        <v>115</v>
      </c>
      <c r="AY46" s="83"/>
      <c r="BC46" s="83"/>
      <c r="BD46" s="82">
        <v>2</v>
      </c>
      <c r="BE46" s="99">
        <v>73.8</v>
      </c>
      <c r="BF46" s="42">
        <v>75.099999999999994</v>
      </c>
      <c r="BG46" s="102">
        <v>1012.8</v>
      </c>
      <c r="BH46" s="102">
        <v>1012.5</v>
      </c>
      <c r="BI46" s="9" t="s">
        <v>106</v>
      </c>
      <c r="BJ46" s="9">
        <v>1</v>
      </c>
      <c r="BK46" s="72">
        <v>6.2</v>
      </c>
      <c r="BL46" s="9">
        <v>1</v>
      </c>
      <c r="BM46" s="9" t="s">
        <v>85</v>
      </c>
    </row>
    <row r="47" spans="1:65" x14ac:dyDescent="0.25">
      <c r="A47" s="21">
        <v>42498</v>
      </c>
      <c r="B47" s="22" t="str">
        <f t="shared" si="0"/>
        <v>16129</v>
      </c>
      <c r="C47" t="s">
        <v>36</v>
      </c>
      <c r="D47" t="s">
        <v>98</v>
      </c>
      <c r="E47" s="9">
        <v>12</v>
      </c>
      <c r="F47" s="9">
        <v>1</v>
      </c>
      <c r="G47" t="s">
        <v>76</v>
      </c>
      <c r="H47">
        <v>28.4666364826262</v>
      </c>
      <c r="I47">
        <v>-96.450909571722093</v>
      </c>
      <c r="J47" t="s">
        <v>107</v>
      </c>
      <c r="K47">
        <v>657</v>
      </c>
      <c r="L47" s="25" t="s">
        <v>85</v>
      </c>
      <c r="N47" s="56">
        <v>0</v>
      </c>
      <c r="O47" s="56">
        <v>0</v>
      </c>
      <c r="P47" s="56">
        <v>0</v>
      </c>
      <c r="Q47" s="56">
        <v>0</v>
      </c>
      <c r="R47" s="56">
        <v>0</v>
      </c>
      <c r="S47" s="56">
        <v>0</v>
      </c>
      <c r="AH47" s="56">
        <v>0</v>
      </c>
      <c r="AI47" s="56">
        <v>0</v>
      </c>
      <c r="AJ47" s="56">
        <v>0</v>
      </c>
      <c r="AK47" s="56">
        <v>0</v>
      </c>
      <c r="AL47" s="56">
        <v>0</v>
      </c>
      <c r="AM47" s="56">
        <v>0</v>
      </c>
      <c r="BE47" s="95">
        <v>73.5</v>
      </c>
      <c r="BF47" s="56">
        <v>74.2</v>
      </c>
      <c r="BG47" s="93">
        <v>1010</v>
      </c>
      <c r="BH47" s="93">
        <v>1010</v>
      </c>
      <c r="BI47" s="41">
        <v>1</v>
      </c>
      <c r="BJ47" s="41">
        <v>2</v>
      </c>
      <c r="BK47" s="41">
        <v>8.3000000000000007</v>
      </c>
      <c r="BL47" s="41">
        <v>1</v>
      </c>
      <c r="BM47" s="9" t="s">
        <v>85</v>
      </c>
    </row>
    <row r="48" spans="1:65" x14ac:dyDescent="0.25">
      <c r="A48" s="21">
        <v>42498</v>
      </c>
      <c r="B48" s="22" t="str">
        <f t="shared" si="0"/>
        <v>16129</v>
      </c>
      <c r="C48" t="s">
        <v>36</v>
      </c>
      <c r="D48" t="s">
        <v>98</v>
      </c>
      <c r="E48" s="9">
        <v>12</v>
      </c>
      <c r="F48" s="9">
        <v>2</v>
      </c>
      <c r="G48" t="s">
        <v>77</v>
      </c>
      <c r="H48">
        <v>28.462842414155599</v>
      </c>
      <c r="I48">
        <v>-96.452029058709698</v>
      </c>
      <c r="J48" t="s">
        <v>107</v>
      </c>
      <c r="K48">
        <v>645</v>
      </c>
      <c r="L48" s="25" t="s">
        <v>85</v>
      </c>
      <c r="N48" s="33">
        <v>0</v>
      </c>
      <c r="O48" s="33">
        <v>0</v>
      </c>
      <c r="P48" s="33">
        <v>0</v>
      </c>
      <c r="Q48" s="33">
        <v>0</v>
      </c>
      <c r="R48" s="33">
        <v>0</v>
      </c>
      <c r="S48" s="33">
        <v>0</v>
      </c>
      <c r="AH48" s="33">
        <v>0</v>
      </c>
      <c r="AI48" s="33">
        <v>0</v>
      </c>
      <c r="AJ48" s="33">
        <v>0</v>
      </c>
      <c r="AK48" s="33">
        <v>0</v>
      </c>
      <c r="AL48" s="33">
        <v>0</v>
      </c>
      <c r="AM48" s="33">
        <v>0</v>
      </c>
      <c r="BE48" s="89">
        <v>73.5</v>
      </c>
      <c r="BF48" s="33">
        <v>74.2</v>
      </c>
      <c r="BG48" s="103">
        <v>1010</v>
      </c>
      <c r="BH48" s="103">
        <v>1010</v>
      </c>
      <c r="BI48" s="41">
        <v>1</v>
      </c>
      <c r="BJ48" s="41">
        <v>1</v>
      </c>
      <c r="BK48" s="41">
        <v>11.2</v>
      </c>
      <c r="BL48" s="41">
        <v>1</v>
      </c>
      <c r="BM48" s="9" t="s">
        <v>85</v>
      </c>
    </row>
    <row r="49" spans="1:65" x14ac:dyDescent="0.25">
      <c r="A49" s="21">
        <v>42498</v>
      </c>
      <c r="B49" s="22" t="str">
        <f t="shared" si="0"/>
        <v>16129</v>
      </c>
      <c r="C49" t="s">
        <v>36</v>
      </c>
      <c r="D49" t="s">
        <v>98</v>
      </c>
      <c r="E49" s="9">
        <v>12</v>
      </c>
      <c r="F49" s="9">
        <v>3</v>
      </c>
      <c r="G49" t="s">
        <v>78</v>
      </c>
      <c r="H49">
        <v>28.459419496357398</v>
      </c>
      <c r="I49">
        <v>-96.449928637593899</v>
      </c>
      <c r="J49" t="s">
        <v>107</v>
      </c>
      <c r="K49">
        <v>632</v>
      </c>
      <c r="L49" s="25" t="s">
        <v>85</v>
      </c>
      <c r="N49" s="33">
        <v>0</v>
      </c>
      <c r="O49" s="33">
        <v>0</v>
      </c>
      <c r="P49" s="33">
        <v>0</v>
      </c>
      <c r="Q49" s="33">
        <v>0</v>
      </c>
      <c r="R49" s="33">
        <v>0</v>
      </c>
      <c r="S49" s="33">
        <v>0</v>
      </c>
      <c r="AH49" s="33">
        <v>0</v>
      </c>
      <c r="AI49" s="33">
        <v>0</v>
      </c>
      <c r="AJ49" s="33">
        <v>0</v>
      </c>
      <c r="AK49" s="33">
        <v>0</v>
      </c>
      <c r="AL49" s="33">
        <v>0</v>
      </c>
      <c r="AM49" s="33">
        <v>0</v>
      </c>
      <c r="BE49" s="89">
        <v>73.5</v>
      </c>
      <c r="BF49" s="33">
        <v>74.2</v>
      </c>
      <c r="BG49" s="103">
        <v>1010</v>
      </c>
      <c r="BH49" s="103">
        <v>1010</v>
      </c>
      <c r="BI49" s="41">
        <v>1</v>
      </c>
      <c r="BJ49" s="41">
        <v>1</v>
      </c>
      <c r="BK49" s="41">
        <v>6.1</v>
      </c>
      <c r="BL49" s="41">
        <v>1</v>
      </c>
      <c r="BM49" s="9" t="s">
        <v>85</v>
      </c>
    </row>
    <row r="50" spans="1:65" x14ac:dyDescent="0.25">
      <c r="A50" s="21">
        <v>42498</v>
      </c>
      <c r="B50" s="22" t="str">
        <f t="shared" si="0"/>
        <v>16129</v>
      </c>
      <c r="C50" t="s">
        <v>36</v>
      </c>
      <c r="D50" t="s">
        <v>98</v>
      </c>
      <c r="E50" s="9">
        <v>12</v>
      </c>
      <c r="F50" s="9">
        <v>4</v>
      </c>
      <c r="G50" t="s">
        <v>79</v>
      </c>
      <c r="H50">
        <v>28.456062125041999</v>
      </c>
      <c r="I50">
        <v>-96.452231230214196</v>
      </c>
      <c r="J50" t="s">
        <v>107</v>
      </c>
      <c r="K50">
        <v>626</v>
      </c>
      <c r="L50" s="25" t="s">
        <v>85</v>
      </c>
      <c r="N50" s="33">
        <v>0</v>
      </c>
      <c r="O50" s="33">
        <v>0</v>
      </c>
      <c r="P50" s="33">
        <v>0</v>
      </c>
      <c r="Q50" s="33">
        <v>0</v>
      </c>
      <c r="R50" s="33">
        <v>0</v>
      </c>
      <c r="S50" s="33">
        <v>0</v>
      </c>
      <c r="AH50" s="33">
        <v>0</v>
      </c>
      <c r="AI50" s="33">
        <v>0</v>
      </c>
      <c r="AJ50" s="33">
        <v>0</v>
      </c>
      <c r="AK50" s="33">
        <v>0</v>
      </c>
      <c r="AL50" s="33">
        <v>0</v>
      </c>
      <c r="AM50" s="33">
        <v>0</v>
      </c>
      <c r="BE50" s="89">
        <v>73.5</v>
      </c>
      <c r="BF50" s="33">
        <v>74.2</v>
      </c>
      <c r="BG50" s="103">
        <v>1010</v>
      </c>
      <c r="BH50" s="103">
        <v>1010</v>
      </c>
      <c r="BI50" s="41">
        <v>1</v>
      </c>
      <c r="BJ50" s="41">
        <v>1</v>
      </c>
      <c r="BK50" s="41">
        <v>6.5</v>
      </c>
      <c r="BL50" s="41">
        <v>1</v>
      </c>
      <c r="BM50" s="9" t="s">
        <v>85</v>
      </c>
    </row>
    <row r="51" spans="1:65" s="45" customFormat="1" x14ac:dyDescent="0.25">
      <c r="A51" s="70">
        <v>42498</v>
      </c>
      <c r="B51" s="71" t="str">
        <f t="shared" si="0"/>
        <v>16129</v>
      </c>
      <c r="C51" s="45" t="s">
        <v>36</v>
      </c>
      <c r="D51" s="45" t="s">
        <v>98</v>
      </c>
      <c r="E51" s="72">
        <v>12</v>
      </c>
      <c r="F51" s="72">
        <v>5</v>
      </c>
      <c r="G51" s="45" t="s">
        <v>80</v>
      </c>
      <c r="H51" s="45">
        <v>28.454578276723598</v>
      </c>
      <c r="I51" s="45">
        <v>-96.455977857112799</v>
      </c>
      <c r="J51" s="45" t="s">
        <v>107</v>
      </c>
      <c r="K51" s="45">
        <v>618</v>
      </c>
      <c r="L51" s="74" t="s">
        <v>85</v>
      </c>
      <c r="N51" s="45">
        <v>0</v>
      </c>
      <c r="O51" s="45">
        <v>0</v>
      </c>
      <c r="P51" s="45">
        <v>0</v>
      </c>
      <c r="Q51" s="45">
        <v>0</v>
      </c>
      <c r="R51" s="45">
        <v>0</v>
      </c>
      <c r="S51" s="45">
        <v>0</v>
      </c>
      <c r="AA51" s="83"/>
      <c r="AF51" s="82"/>
      <c r="AH51" s="45">
        <v>0</v>
      </c>
      <c r="AI51" s="45">
        <v>0</v>
      </c>
      <c r="AJ51" s="45">
        <v>0</v>
      </c>
      <c r="AK51" s="45">
        <v>0</v>
      </c>
      <c r="AL51" s="45">
        <v>0</v>
      </c>
      <c r="AM51" s="45">
        <v>0</v>
      </c>
      <c r="AU51" s="83"/>
      <c r="AY51" s="83"/>
      <c r="BC51" s="83"/>
      <c r="BD51" s="82"/>
      <c r="BE51" s="88">
        <v>73.5</v>
      </c>
      <c r="BF51" s="45">
        <v>74.2</v>
      </c>
      <c r="BG51" s="92">
        <v>1010</v>
      </c>
      <c r="BH51" s="92">
        <v>1010</v>
      </c>
      <c r="BI51" s="72">
        <v>1</v>
      </c>
      <c r="BJ51" s="72">
        <v>1</v>
      </c>
      <c r="BK51" s="72">
        <v>2.5</v>
      </c>
      <c r="BL51" s="45">
        <v>1</v>
      </c>
      <c r="BM51" s="72" t="s">
        <v>104</v>
      </c>
    </row>
    <row r="52" spans="1:65" x14ac:dyDescent="0.25">
      <c r="AF52" s="40">
        <f>COUNT(N5:N51)</f>
        <v>47</v>
      </c>
    </row>
  </sheetData>
  <mergeCells count="5">
    <mergeCell ref="M2:AF2"/>
    <mergeCell ref="AG2:BD2"/>
    <mergeCell ref="AR3:AT3"/>
    <mergeCell ref="AZ3:BB3"/>
    <mergeCell ref="AV3:AX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52"/>
  <sheetViews>
    <sheetView tabSelected="1" zoomScale="70" zoomScaleNormal="70" workbookViewId="0">
      <pane ySplit="4" topLeftCell="A5" activePane="bottomLeft" state="frozen"/>
      <selection pane="bottomLeft" activeCell="BG19" sqref="BG19:BG24"/>
    </sheetView>
  </sheetViews>
  <sheetFormatPr defaultColWidth="11.25" defaultRowHeight="15.75" x14ac:dyDescent="0.25"/>
  <cols>
    <col min="1" max="1" width="9.5" bestFit="1" customWidth="1"/>
    <col min="2" max="2" width="6" bestFit="1" customWidth="1"/>
    <col min="3" max="3" width="3.25" bestFit="1" customWidth="1"/>
    <col min="4" max="4" width="3.875" bestFit="1" customWidth="1"/>
    <col min="5" max="5" width="5.75" bestFit="1" customWidth="1"/>
    <col min="6" max="6" width="6.75" customWidth="1"/>
    <col min="7" max="7" width="9.375" bestFit="1" customWidth="1"/>
    <col min="8" max="9" width="5.375" customWidth="1"/>
    <col min="10" max="11" width="5.25" customWidth="1"/>
    <col min="12" max="12" width="4.625" style="51" customWidth="1"/>
    <col min="13" max="13" width="6.875" bestFit="1" customWidth="1"/>
    <col min="14" max="19" width="2.25" customWidth="1"/>
    <col min="20" max="20" width="3.75" bestFit="1" customWidth="1"/>
    <col min="21" max="21" width="3.75" customWidth="1"/>
    <col min="22" max="22" width="8.25" customWidth="1"/>
    <col min="23" max="23" width="1" customWidth="1"/>
    <col min="24" max="24" width="7.25" bestFit="1" customWidth="1"/>
    <col min="25" max="26" width="7.875" bestFit="1" customWidth="1"/>
    <col min="27" max="27" width="2.125" style="50" customWidth="1"/>
    <col min="28" max="28" width="8.375" customWidth="1"/>
    <col min="29" max="29" width="7.25" bestFit="1" customWidth="1"/>
    <col min="30" max="30" width="8.375" bestFit="1" customWidth="1"/>
    <col min="31" max="31" width="1.25" customWidth="1"/>
    <col min="32" max="32" width="8.125" style="51" customWidth="1"/>
    <col min="33" max="33" width="6.875" customWidth="1"/>
    <col min="34" max="39" width="1.875" customWidth="1"/>
    <col min="40" max="40" width="3.75" bestFit="1" customWidth="1"/>
    <col min="41" max="41" width="4.625" bestFit="1" customWidth="1"/>
    <col min="42" max="42" width="7.875" customWidth="1"/>
    <col min="43" max="43" width="1.75" customWidth="1"/>
    <col min="44" max="46" width="5" customWidth="1"/>
    <col min="47" max="47" width="0.875" style="50" customWidth="1"/>
    <col min="48" max="50" width="5" customWidth="1"/>
    <col min="51" max="51" width="1.125" style="50" customWidth="1"/>
    <col min="52" max="52" width="8.375" style="51" customWidth="1"/>
    <col min="53" max="53" width="9.125" bestFit="1" customWidth="1"/>
    <col min="54" max="54" width="10" bestFit="1" customWidth="1"/>
    <col min="55" max="55" width="6.875" bestFit="1" customWidth="1"/>
    <col min="56" max="56" width="7.75" bestFit="1" customWidth="1"/>
    <col min="57" max="57" width="6.75" bestFit="1" customWidth="1"/>
    <col min="58" max="58" width="5.375" bestFit="1" customWidth="1"/>
    <col min="59" max="59" width="6.75" customWidth="1"/>
    <col min="60" max="60" width="3.5" bestFit="1" customWidth="1"/>
    <col min="61" max="61" width="11.75" bestFit="1" customWidth="1"/>
    <col min="62" max="63" width="4.125" customWidth="1"/>
  </cols>
  <sheetData>
    <row r="1" spans="1:65" s="1" customFormat="1" x14ac:dyDescent="0.25">
      <c r="E1" s="2"/>
      <c r="F1" s="2"/>
      <c r="J1" s="2"/>
      <c r="K1" s="2"/>
      <c r="L1" s="3"/>
      <c r="M1" s="4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47"/>
      <c r="AB1" s="2"/>
      <c r="AC1" s="2"/>
      <c r="AD1" s="2"/>
      <c r="AF1" s="3"/>
      <c r="AG1" s="2"/>
      <c r="AJ1" s="2"/>
      <c r="AK1" s="2"/>
      <c r="AL1" s="2"/>
      <c r="AM1" s="2"/>
      <c r="AN1" s="2"/>
      <c r="AO1" s="4"/>
      <c r="AP1" s="4"/>
      <c r="AQ1" s="4"/>
      <c r="AS1" s="2"/>
      <c r="AU1" s="52"/>
      <c r="AV1" s="7"/>
      <c r="AW1" s="2"/>
      <c r="AX1" s="7"/>
      <c r="AY1" s="105"/>
      <c r="AZ1" s="8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</row>
    <row r="2" spans="1:65" ht="17.45" customHeight="1" x14ac:dyDescent="0.25">
      <c r="E2" s="9"/>
      <c r="F2" s="9"/>
      <c r="G2" s="9"/>
      <c r="H2" s="2"/>
      <c r="I2" s="2"/>
      <c r="J2" s="9"/>
      <c r="K2" s="9"/>
      <c r="L2" s="3"/>
      <c r="M2" s="109" t="s">
        <v>0</v>
      </c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1"/>
      <c r="AG2" s="112" t="s">
        <v>1</v>
      </c>
      <c r="AH2" s="113"/>
      <c r="AI2" s="113"/>
      <c r="AJ2" s="113"/>
      <c r="AK2" s="113"/>
      <c r="AL2" s="113"/>
      <c r="AM2" s="113"/>
      <c r="AN2" s="113"/>
      <c r="AO2" s="113"/>
      <c r="AP2" s="113"/>
      <c r="AQ2" s="113"/>
      <c r="AR2" s="113"/>
      <c r="AS2" s="113"/>
      <c r="AT2" s="113"/>
      <c r="AU2" s="113"/>
      <c r="AV2" s="113"/>
      <c r="AW2" s="113"/>
      <c r="AX2" s="113"/>
      <c r="AY2" s="113"/>
      <c r="AZ2" s="114"/>
      <c r="BA2" s="2"/>
      <c r="BB2" s="9"/>
      <c r="BC2" s="9"/>
      <c r="BD2" s="9"/>
      <c r="BE2" s="9"/>
      <c r="BF2" s="9"/>
      <c r="BG2" s="9"/>
      <c r="BH2" s="9"/>
      <c r="BI2" s="9"/>
      <c r="BJ2" s="9"/>
      <c r="BK2" s="9"/>
      <c r="BL2" s="1"/>
    </row>
    <row r="3" spans="1:65" s="1" customFormat="1" x14ac:dyDescent="0.25">
      <c r="L3" s="3"/>
      <c r="M3" s="10" t="s">
        <v>2</v>
      </c>
      <c r="N3" s="4">
        <v>6</v>
      </c>
      <c r="O3" s="4"/>
      <c r="P3" s="4"/>
      <c r="Q3" s="4"/>
      <c r="R3" s="4"/>
      <c r="S3" s="4"/>
      <c r="T3" s="4"/>
      <c r="U3" s="4"/>
      <c r="V3" s="4"/>
      <c r="W3" s="4"/>
      <c r="X3" s="10" t="s">
        <v>3</v>
      </c>
      <c r="Y3" s="10" t="s">
        <v>3</v>
      </c>
      <c r="Z3" s="10" t="s">
        <v>3</v>
      </c>
      <c r="AA3" s="48"/>
      <c r="AB3" s="4" t="s">
        <v>4</v>
      </c>
      <c r="AC3" s="4" t="s">
        <v>4</v>
      </c>
      <c r="AD3" s="4" t="s">
        <v>4</v>
      </c>
      <c r="AF3" s="12"/>
      <c r="AG3" s="9" t="s">
        <v>2</v>
      </c>
      <c r="AH3" s="1">
        <v>6</v>
      </c>
      <c r="AO3" s="4"/>
      <c r="AP3" s="4"/>
      <c r="AQ3" s="4"/>
      <c r="AR3" s="2" t="s">
        <v>3</v>
      </c>
      <c r="AS3" s="2" t="s">
        <v>3</v>
      </c>
      <c r="AT3" s="2" t="s">
        <v>3</v>
      </c>
      <c r="AU3" s="47"/>
      <c r="AV3" s="1" t="s">
        <v>4</v>
      </c>
      <c r="AW3" s="1" t="s">
        <v>4</v>
      </c>
      <c r="AX3" s="4" t="s">
        <v>4</v>
      </c>
      <c r="AY3" s="106"/>
      <c r="AZ3" s="1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1" t="s">
        <v>5</v>
      </c>
    </row>
    <row r="4" spans="1:65" s="13" customFormat="1" ht="30.6" customHeight="1" x14ac:dyDescent="0.25">
      <c r="A4" s="13" t="s">
        <v>6</v>
      </c>
      <c r="B4" s="13" t="s">
        <v>7</v>
      </c>
      <c r="C4" s="13" t="s">
        <v>8</v>
      </c>
      <c r="D4" s="13" t="s">
        <v>9</v>
      </c>
      <c r="E4" s="14" t="s">
        <v>10</v>
      </c>
      <c r="F4" s="14" t="s">
        <v>11</v>
      </c>
      <c r="G4" s="45" t="s">
        <v>81</v>
      </c>
      <c r="H4" s="45" t="s">
        <v>38</v>
      </c>
      <c r="I4" s="45" t="s">
        <v>39</v>
      </c>
      <c r="J4" s="15" t="s">
        <v>12</v>
      </c>
      <c r="K4" s="14" t="s">
        <v>13</v>
      </c>
      <c r="L4" s="19" t="s">
        <v>37</v>
      </c>
      <c r="M4" s="13" t="s">
        <v>14</v>
      </c>
      <c r="N4" s="14">
        <v>1</v>
      </c>
      <c r="O4" s="14">
        <v>2</v>
      </c>
      <c r="P4" s="14">
        <v>3</v>
      </c>
      <c r="Q4" s="14">
        <v>4</v>
      </c>
      <c r="R4" s="14">
        <v>5</v>
      </c>
      <c r="S4" s="14">
        <v>6</v>
      </c>
      <c r="T4" s="14" t="s">
        <v>15</v>
      </c>
      <c r="U4" s="16" t="s">
        <v>16</v>
      </c>
      <c r="V4" s="17" t="s">
        <v>17</v>
      </c>
      <c r="W4" s="17"/>
      <c r="X4" s="14" t="s">
        <v>18</v>
      </c>
      <c r="Y4" s="14" t="s">
        <v>19</v>
      </c>
      <c r="Z4" s="14" t="s">
        <v>20</v>
      </c>
      <c r="AA4" s="49"/>
      <c r="AB4" s="14" t="s">
        <v>18</v>
      </c>
      <c r="AC4" s="14" t="s">
        <v>19</v>
      </c>
      <c r="AD4" s="14" t="s">
        <v>20</v>
      </c>
      <c r="AF4" s="19" t="s">
        <v>21</v>
      </c>
      <c r="AG4" s="13" t="s">
        <v>14</v>
      </c>
      <c r="AH4" s="14">
        <v>1</v>
      </c>
      <c r="AI4" s="14">
        <v>2</v>
      </c>
      <c r="AJ4" s="14">
        <v>3</v>
      </c>
      <c r="AK4" s="14">
        <v>4</v>
      </c>
      <c r="AL4" s="14">
        <v>5</v>
      </c>
      <c r="AM4" s="14">
        <v>6</v>
      </c>
      <c r="AN4" s="14" t="s">
        <v>15</v>
      </c>
      <c r="AO4" s="16" t="s">
        <v>16</v>
      </c>
      <c r="AP4" s="17" t="s">
        <v>17</v>
      </c>
      <c r="AQ4" s="16"/>
      <c r="AR4" s="14" t="s">
        <v>18</v>
      </c>
      <c r="AS4" s="14" t="s">
        <v>19</v>
      </c>
      <c r="AT4" s="14" t="s">
        <v>20</v>
      </c>
      <c r="AU4" s="49"/>
      <c r="AV4" s="14" t="s">
        <v>18</v>
      </c>
      <c r="AW4" s="14" t="s">
        <v>19</v>
      </c>
      <c r="AX4" s="14" t="s">
        <v>20</v>
      </c>
      <c r="AY4" s="49"/>
      <c r="AZ4" s="19" t="s">
        <v>21</v>
      </c>
      <c r="BA4" s="20" t="s">
        <v>22</v>
      </c>
      <c r="BB4" s="20" t="s">
        <v>23</v>
      </c>
      <c r="BC4" s="14" t="s">
        <v>24</v>
      </c>
      <c r="BD4" s="14" t="s">
        <v>25</v>
      </c>
      <c r="BE4" s="14" t="s">
        <v>26</v>
      </c>
      <c r="BF4" s="14" t="s">
        <v>27</v>
      </c>
      <c r="BG4" s="14" t="s">
        <v>28</v>
      </c>
      <c r="BH4" s="14" t="s">
        <v>29</v>
      </c>
      <c r="BI4" s="14" t="s">
        <v>30</v>
      </c>
      <c r="BJ4" s="14" t="s">
        <v>31</v>
      </c>
      <c r="BK4" s="14" t="s">
        <v>32</v>
      </c>
      <c r="BL4" s="14" t="s">
        <v>33</v>
      </c>
      <c r="BM4" s="14" t="s">
        <v>34</v>
      </c>
    </row>
    <row r="5" spans="1:65" x14ac:dyDescent="0.25">
      <c r="A5" s="21">
        <v>42497</v>
      </c>
      <c r="B5" s="22" t="str">
        <f t="shared" ref="B5:B51" si="0">RIGHT(YEAR(A5),2)&amp;TEXT(A5-DATE(YEAR(A5),1,0),"000")</f>
        <v>16128</v>
      </c>
      <c r="C5" t="s">
        <v>36</v>
      </c>
      <c r="D5" t="s">
        <v>117</v>
      </c>
      <c r="E5" s="9">
        <v>1</v>
      </c>
      <c r="F5" s="9">
        <v>1</v>
      </c>
      <c r="G5" t="s">
        <v>40</v>
      </c>
      <c r="H5">
        <v>28.475165655836399</v>
      </c>
      <c r="I5">
        <v>-96.517628179862996</v>
      </c>
      <c r="J5" t="s">
        <v>107</v>
      </c>
      <c r="K5">
        <v>1803</v>
      </c>
      <c r="L5" s="51" t="s">
        <v>35</v>
      </c>
      <c r="N5" s="42">
        <v>0</v>
      </c>
      <c r="O5" s="42">
        <v>0</v>
      </c>
      <c r="P5" s="42">
        <v>0</v>
      </c>
      <c r="Q5" s="42">
        <v>0</v>
      </c>
      <c r="R5" s="42">
        <v>0</v>
      </c>
      <c r="S5" s="42">
        <v>0</v>
      </c>
      <c r="AH5" s="42">
        <v>0</v>
      </c>
      <c r="AI5" s="42">
        <v>0</v>
      </c>
      <c r="AJ5" s="42">
        <v>0</v>
      </c>
      <c r="AK5" s="42">
        <v>0</v>
      </c>
      <c r="AL5" s="42">
        <v>0</v>
      </c>
      <c r="AM5" s="42">
        <v>0</v>
      </c>
      <c r="BA5">
        <v>77.400000000000006</v>
      </c>
      <c r="BB5">
        <v>75.2</v>
      </c>
      <c r="BC5">
        <v>1015</v>
      </c>
      <c r="BD5">
        <v>1015</v>
      </c>
      <c r="BE5">
        <v>0</v>
      </c>
      <c r="BF5">
        <v>0</v>
      </c>
      <c r="BG5">
        <v>16.399999999999999</v>
      </c>
      <c r="BH5">
        <v>1</v>
      </c>
      <c r="BI5" t="s">
        <v>85</v>
      </c>
    </row>
    <row r="6" spans="1:65" x14ac:dyDescent="0.25">
      <c r="A6" s="21">
        <v>42497</v>
      </c>
      <c r="B6" s="22" t="str">
        <f t="shared" si="0"/>
        <v>16128</v>
      </c>
      <c r="C6" t="s">
        <v>36</v>
      </c>
      <c r="D6" t="s">
        <v>117</v>
      </c>
      <c r="E6" s="9">
        <v>1</v>
      </c>
      <c r="F6" s="9">
        <v>2</v>
      </c>
      <c r="G6" t="s">
        <v>41</v>
      </c>
      <c r="H6">
        <v>28.472052114084299</v>
      </c>
      <c r="I6">
        <v>-96.519775120541397</v>
      </c>
      <c r="J6" t="s">
        <v>107</v>
      </c>
      <c r="K6">
        <v>1814</v>
      </c>
      <c r="L6" s="51" t="s">
        <v>35</v>
      </c>
      <c r="N6" s="42">
        <v>0</v>
      </c>
      <c r="O6">
        <v>0</v>
      </c>
      <c r="P6" s="42">
        <v>0</v>
      </c>
      <c r="Q6">
        <v>0</v>
      </c>
      <c r="R6" s="42">
        <v>0</v>
      </c>
      <c r="S6">
        <v>0</v>
      </c>
      <c r="AH6" s="42">
        <v>0</v>
      </c>
      <c r="AI6">
        <v>0</v>
      </c>
      <c r="AJ6" s="42">
        <v>1</v>
      </c>
      <c r="AK6">
        <v>1</v>
      </c>
      <c r="AL6" s="42">
        <v>1</v>
      </c>
      <c r="AM6">
        <v>1</v>
      </c>
      <c r="AO6" t="s">
        <v>84</v>
      </c>
      <c r="AP6" t="s">
        <v>106</v>
      </c>
      <c r="AR6" t="s">
        <v>92</v>
      </c>
      <c r="AS6" t="s">
        <v>99</v>
      </c>
      <c r="BA6">
        <v>77.400000000000006</v>
      </c>
      <c r="BB6">
        <v>75.2</v>
      </c>
      <c r="BC6">
        <v>1015</v>
      </c>
      <c r="BD6">
        <v>1015</v>
      </c>
      <c r="BE6">
        <v>0</v>
      </c>
      <c r="BF6">
        <v>1</v>
      </c>
      <c r="BG6">
        <v>17.899999999999999</v>
      </c>
      <c r="BH6">
        <v>1</v>
      </c>
      <c r="BI6" t="s">
        <v>85</v>
      </c>
    </row>
    <row r="7" spans="1:65" x14ac:dyDescent="0.25">
      <c r="A7" s="21">
        <v>42497</v>
      </c>
      <c r="B7" s="22" t="str">
        <f t="shared" si="0"/>
        <v>16128</v>
      </c>
      <c r="C7" t="s">
        <v>36</v>
      </c>
      <c r="D7" t="s">
        <v>117</v>
      </c>
      <c r="E7" s="9">
        <v>1</v>
      </c>
      <c r="F7" s="9">
        <v>3</v>
      </c>
      <c r="G7" t="s">
        <v>42</v>
      </c>
      <c r="H7">
        <v>28.473500674590401</v>
      </c>
      <c r="I7">
        <v>-96.513935113325701</v>
      </c>
      <c r="J7" t="s">
        <v>107</v>
      </c>
      <c r="K7">
        <v>1831</v>
      </c>
      <c r="L7" s="51" t="s">
        <v>35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AH7" s="42">
        <v>0</v>
      </c>
      <c r="AI7" s="42">
        <v>0</v>
      </c>
      <c r="AJ7" s="42">
        <v>0</v>
      </c>
      <c r="AK7" s="42">
        <v>0</v>
      </c>
      <c r="AL7" s="42">
        <v>0</v>
      </c>
      <c r="AM7" s="42">
        <v>0</v>
      </c>
      <c r="BA7">
        <v>77.400000000000006</v>
      </c>
      <c r="BB7">
        <v>75.2</v>
      </c>
      <c r="BC7">
        <v>1015</v>
      </c>
      <c r="BD7">
        <v>1015</v>
      </c>
      <c r="BE7">
        <v>0</v>
      </c>
      <c r="BF7">
        <v>0</v>
      </c>
      <c r="BG7">
        <v>11.3</v>
      </c>
      <c r="BH7">
        <v>1</v>
      </c>
      <c r="BI7" s="40" t="s">
        <v>85</v>
      </c>
    </row>
    <row r="8" spans="1:65" x14ac:dyDescent="0.25">
      <c r="A8" s="21">
        <v>42497</v>
      </c>
      <c r="B8" s="22" t="str">
        <f t="shared" si="0"/>
        <v>16128</v>
      </c>
      <c r="C8" t="s">
        <v>36</v>
      </c>
      <c r="D8" t="s">
        <v>117</v>
      </c>
      <c r="E8" s="9">
        <v>1</v>
      </c>
      <c r="F8" s="9">
        <v>4</v>
      </c>
      <c r="G8" t="s">
        <v>43</v>
      </c>
      <c r="H8">
        <v>28.471164135262299</v>
      </c>
      <c r="I8">
        <v>-96.510735824704099</v>
      </c>
      <c r="J8" t="s">
        <v>107</v>
      </c>
      <c r="K8">
        <v>1844</v>
      </c>
      <c r="L8" s="51" t="s">
        <v>35</v>
      </c>
      <c r="N8" s="42">
        <v>0</v>
      </c>
      <c r="O8">
        <v>0</v>
      </c>
      <c r="P8" s="42">
        <v>0</v>
      </c>
      <c r="Q8">
        <v>0</v>
      </c>
      <c r="R8" s="42">
        <v>0</v>
      </c>
      <c r="S8">
        <v>0</v>
      </c>
      <c r="AH8" s="42">
        <v>0</v>
      </c>
      <c r="AI8">
        <v>0</v>
      </c>
      <c r="AJ8" s="42">
        <v>0</v>
      </c>
      <c r="AK8">
        <v>0</v>
      </c>
      <c r="AL8" s="42">
        <v>0</v>
      </c>
      <c r="AM8">
        <v>0</v>
      </c>
      <c r="BA8">
        <v>77.400000000000006</v>
      </c>
      <c r="BB8">
        <v>75.2</v>
      </c>
      <c r="BC8">
        <v>1015</v>
      </c>
      <c r="BD8">
        <v>1015</v>
      </c>
      <c r="BE8">
        <v>0</v>
      </c>
      <c r="BF8">
        <v>0</v>
      </c>
      <c r="BG8">
        <v>11.8</v>
      </c>
      <c r="BH8">
        <v>1</v>
      </c>
      <c r="BI8" s="40" t="s">
        <v>85</v>
      </c>
    </row>
    <row r="9" spans="1:65" x14ac:dyDescent="0.25">
      <c r="A9" s="21">
        <v>42497</v>
      </c>
      <c r="B9" s="22" t="str">
        <f t="shared" si="0"/>
        <v>16128</v>
      </c>
      <c r="C9" t="s">
        <v>36</v>
      </c>
      <c r="D9" t="s">
        <v>117</v>
      </c>
      <c r="E9" s="9">
        <v>1</v>
      </c>
      <c r="F9" s="9">
        <v>5</v>
      </c>
      <c r="G9" t="s">
        <v>44</v>
      </c>
      <c r="H9">
        <v>28.474504156038101</v>
      </c>
      <c r="I9">
        <v>-96.509084086865101</v>
      </c>
      <c r="J9" t="s">
        <v>107</v>
      </c>
      <c r="K9">
        <v>1846</v>
      </c>
      <c r="L9" s="51" t="s">
        <v>35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0</v>
      </c>
      <c r="BA9">
        <v>77.400000000000006</v>
      </c>
      <c r="BB9">
        <v>75.2</v>
      </c>
      <c r="BC9">
        <v>1015</v>
      </c>
      <c r="BD9">
        <v>1015</v>
      </c>
      <c r="BE9">
        <v>0</v>
      </c>
      <c r="BF9">
        <v>0</v>
      </c>
      <c r="BG9">
        <v>18.2</v>
      </c>
      <c r="BH9">
        <v>1</v>
      </c>
      <c r="BI9" s="40" t="s">
        <v>85</v>
      </c>
    </row>
    <row r="10" spans="1:65" x14ac:dyDescent="0.25">
      <c r="A10" s="21">
        <v>42497</v>
      </c>
      <c r="B10" s="22" t="str">
        <f t="shared" si="0"/>
        <v>16128</v>
      </c>
      <c r="C10" t="s">
        <v>36</v>
      </c>
      <c r="D10" t="s">
        <v>117</v>
      </c>
      <c r="E10" s="9">
        <v>1</v>
      </c>
      <c r="F10" s="9">
        <v>6</v>
      </c>
      <c r="G10" t="s">
        <v>45</v>
      </c>
      <c r="H10">
        <v>28.4770142007619</v>
      </c>
      <c r="I10">
        <v>-96.505720093846307</v>
      </c>
      <c r="J10" t="s">
        <v>107</v>
      </c>
      <c r="K10">
        <v>1907</v>
      </c>
      <c r="L10" s="51" t="s">
        <v>35</v>
      </c>
      <c r="N10" s="42">
        <v>0</v>
      </c>
      <c r="O10">
        <v>0</v>
      </c>
      <c r="P10" s="42">
        <v>0</v>
      </c>
      <c r="Q10">
        <v>0</v>
      </c>
      <c r="R10" s="42">
        <v>0</v>
      </c>
      <c r="S10">
        <v>0</v>
      </c>
      <c r="AH10" s="42">
        <v>0</v>
      </c>
      <c r="AI10">
        <v>0</v>
      </c>
      <c r="AJ10" s="42">
        <v>0</v>
      </c>
      <c r="AK10">
        <v>0</v>
      </c>
      <c r="AL10" s="42">
        <v>0</v>
      </c>
      <c r="AM10">
        <v>0</v>
      </c>
      <c r="BA10">
        <v>77.400000000000006</v>
      </c>
      <c r="BB10">
        <v>75.2</v>
      </c>
      <c r="BC10">
        <v>1015</v>
      </c>
      <c r="BD10">
        <v>1015</v>
      </c>
      <c r="BE10">
        <v>0</v>
      </c>
      <c r="BF10">
        <v>0</v>
      </c>
      <c r="BG10">
        <v>16.899999999999999</v>
      </c>
      <c r="BH10">
        <v>1</v>
      </c>
      <c r="BI10" s="40" t="s">
        <v>85</v>
      </c>
    </row>
    <row r="11" spans="1:65" x14ac:dyDescent="0.25">
      <c r="A11" s="21">
        <v>42497</v>
      </c>
      <c r="B11" s="22" t="str">
        <f t="shared" si="0"/>
        <v>16128</v>
      </c>
      <c r="C11" t="s">
        <v>36</v>
      </c>
      <c r="D11" t="s">
        <v>117</v>
      </c>
      <c r="E11" s="9">
        <v>1</v>
      </c>
      <c r="F11" s="9">
        <v>7</v>
      </c>
      <c r="G11" t="s">
        <v>46</v>
      </c>
      <c r="H11">
        <v>28.476398214697799</v>
      </c>
      <c r="I11">
        <v>-96.501763332635093</v>
      </c>
      <c r="J11" t="s">
        <v>107</v>
      </c>
      <c r="K11">
        <v>1916</v>
      </c>
      <c r="L11" s="51" t="s">
        <v>35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AH11" s="42">
        <v>0</v>
      </c>
      <c r="AI11" s="42">
        <v>0</v>
      </c>
      <c r="AJ11" s="42">
        <v>0</v>
      </c>
      <c r="AK11" s="42">
        <v>0</v>
      </c>
      <c r="AL11" s="42">
        <v>0</v>
      </c>
      <c r="AM11" s="42">
        <v>0</v>
      </c>
      <c r="BA11">
        <v>77.400000000000006</v>
      </c>
      <c r="BB11">
        <v>75.2</v>
      </c>
      <c r="BC11">
        <v>1015</v>
      </c>
      <c r="BD11">
        <v>1015</v>
      </c>
      <c r="BE11">
        <v>0</v>
      </c>
      <c r="BF11">
        <v>0</v>
      </c>
      <c r="BG11">
        <v>8.9</v>
      </c>
      <c r="BH11">
        <v>1</v>
      </c>
      <c r="BI11" s="40" t="s">
        <v>85</v>
      </c>
    </row>
    <row r="12" spans="1:65" s="45" customFormat="1" x14ac:dyDescent="0.25">
      <c r="A12" s="70">
        <v>42497</v>
      </c>
      <c r="B12" s="71" t="str">
        <f t="shared" si="0"/>
        <v>16128</v>
      </c>
      <c r="C12" s="45" t="s">
        <v>36</v>
      </c>
      <c r="D12" t="s">
        <v>117</v>
      </c>
      <c r="E12" s="72">
        <v>1</v>
      </c>
      <c r="F12" s="72">
        <v>8</v>
      </c>
      <c r="G12" s="45" t="s">
        <v>47</v>
      </c>
      <c r="H12" s="45">
        <v>28.4725603926926</v>
      </c>
      <c r="I12" s="45">
        <v>-96.500454163178802</v>
      </c>
      <c r="J12" t="s">
        <v>107</v>
      </c>
      <c r="K12" s="45">
        <v>1924</v>
      </c>
      <c r="L12" s="51" t="s">
        <v>35</v>
      </c>
      <c r="N12" s="45">
        <v>0</v>
      </c>
      <c r="O12" s="45">
        <v>0</v>
      </c>
      <c r="P12" s="45">
        <v>0</v>
      </c>
      <c r="Q12" s="45">
        <v>0</v>
      </c>
      <c r="R12" s="45">
        <v>0</v>
      </c>
      <c r="S12" s="45">
        <v>0</v>
      </c>
      <c r="AA12" s="83"/>
      <c r="AF12" s="82"/>
      <c r="AH12" s="45">
        <v>0</v>
      </c>
      <c r="AI12" s="45">
        <v>0</v>
      </c>
      <c r="AJ12" s="45">
        <v>0</v>
      </c>
      <c r="AK12" s="45">
        <v>0</v>
      </c>
      <c r="AL12" s="45">
        <v>0</v>
      </c>
      <c r="AM12" s="45">
        <v>0</v>
      </c>
      <c r="AU12" s="83"/>
      <c r="AY12" s="83"/>
      <c r="AZ12" s="82"/>
      <c r="BA12">
        <v>77.400000000000006</v>
      </c>
      <c r="BB12">
        <v>75.2</v>
      </c>
      <c r="BC12">
        <v>1015</v>
      </c>
      <c r="BD12">
        <v>1015</v>
      </c>
      <c r="BE12" s="45">
        <v>0</v>
      </c>
      <c r="BF12" s="45">
        <v>0</v>
      </c>
      <c r="BG12" s="45">
        <v>11.3</v>
      </c>
      <c r="BH12" s="45">
        <v>1</v>
      </c>
      <c r="BI12" s="45" t="s">
        <v>85</v>
      </c>
    </row>
    <row r="13" spans="1:65" x14ac:dyDescent="0.25">
      <c r="A13" s="21">
        <v>42497</v>
      </c>
      <c r="B13" s="22" t="str">
        <f t="shared" ref="B13:B18" si="1">RIGHT(YEAR(A13),2)&amp;TEXT(A13-DATE(YEAR(A13),1,0),"000")</f>
        <v>16128</v>
      </c>
      <c r="C13" t="s">
        <v>36</v>
      </c>
      <c r="D13" t="s">
        <v>93</v>
      </c>
      <c r="E13" s="9">
        <v>2</v>
      </c>
      <c r="F13" s="9">
        <v>1</v>
      </c>
      <c r="G13" t="s">
        <v>48</v>
      </c>
      <c r="H13">
        <v>28.4808763302862</v>
      </c>
      <c r="I13">
        <v>-96.509011918678794</v>
      </c>
      <c r="J13" t="s">
        <v>107</v>
      </c>
      <c r="K13">
        <v>1753</v>
      </c>
      <c r="L13" s="51" t="s">
        <v>35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BA13">
        <v>79.7</v>
      </c>
      <c r="BB13">
        <v>76.3</v>
      </c>
      <c r="BC13">
        <v>1015.9</v>
      </c>
      <c r="BD13">
        <v>1016</v>
      </c>
      <c r="BE13">
        <v>0</v>
      </c>
      <c r="BF13">
        <v>2</v>
      </c>
      <c r="BG13">
        <v>17</v>
      </c>
      <c r="BH13">
        <v>1</v>
      </c>
      <c r="BI13" t="s">
        <v>85</v>
      </c>
    </row>
    <row r="14" spans="1:65" x14ac:dyDescent="0.25">
      <c r="A14" s="21">
        <v>42497</v>
      </c>
      <c r="B14" s="22" t="str">
        <f t="shared" si="1"/>
        <v>16128</v>
      </c>
      <c r="C14" t="s">
        <v>36</v>
      </c>
      <c r="D14" t="s">
        <v>93</v>
      </c>
      <c r="E14" s="9">
        <v>2</v>
      </c>
      <c r="F14" s="9">
        <v>2</v>
      </c>
      <c r="G14" t="s">
        <v>49</v>
      </c>
      <c r="H14">
        <v>28.480936847627099</v>
      </c>
      <c r="I14">
        <v>-96.504868660122099</v>
      </c>
      <c r="J14" t="s">
        <v>107</v>
      </c>
      <c r="K14">
        <v>1806</v>
      </c>
      <c r="L14" s="51" t="s">
        <v>35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BA14" s="89">
        <v>73.5</v>
      </c>
      <c r="BB14" s="33">
        <v>74.3</v>
      </c>
      <c r="BC14" s="33">
        <v>1013.4</v>
      </c>
      <c r="BD14" s="33">
        <v>1013.3</v>
      </c>
      <c r="BE14" s="42">
        <v>0</v>
      </c>
      <c r="BF14" s="33">
        <v>1</v>
      </c>
      <c r="BG14" s="42">
        <v>17.8</v>
      </c>
      <c r="BH14" s="33">
        <v>1</v>
      </c>
      <c r="BI14" s="33" t="s">
        <v>85</v>
      </c>
    </row>
    <row r="15" spans="1:65" x14ac:dyDescent="0.25">
      <c r="A15" s="21">
        <v>42497</v>
      </c>
      <c r="B15" s="22" t="str">
        <f t="shared" si="1"/>
        <v>16128</v>
      </c>
      <c r="C15" t="s">
        <v>36</v>
      </c>
      <c r="D15" t="s">
        <v>93</v>
      </c>
      <c r="E15" s="9">
        <v>2</v>
      </c>
      <c r="F15" s="9">
        <v>3</v>
      </c>
      <c r="G15" t="s">
        <v>50</v>
      </c>
      <c r="H15">
        <v>28.484485242515799</v>
      </c>
      <c r="I15">
        <v>-96.5054532978683</v>
      </c>
      <c r="J15" t="s">
        <v>107</v>
      </c>
      <c r="K15">
        <v>1818</v>
      </c>
      <c r="L15" s="51" t="s">
        <v>35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BA15" s="89">
        <v>73.5</v>
      </c>
      <c r="BB15" s="33">
        <v>74.3</v>
      </c>
      <c r="BC15" s="33">
        <v>1013.4</v>
      </c>
      <c r="BD15" s="33">
        <v>1013.3</v>
      </c>
      <c r="BE15" s="42">
        <v>0</v>
      </c>
      <c r="BF15" s="33">
        <v>1</v>
      </c>
      <c r="BG15" s="42">
        <v>9.1</v>
      </c>
      <c r="BH15" s="33">
        <v>1</v>
      </c>
      <c r="BI15" s="33" t="s">
        <v>85</v>
      </c>
    </row>
    <row r="16" spans="1:65" x14ac:dyDescent="0.25">
      <c r="A16" s="21">
        <v>42497</v>
      </c>
      <c r="B16" s="22" t="str">
        <f t="shared" si="1"/>
        <v>16128</v>
      </c>
      <c r="C16" t="s">
        <v>36</v>
      </c>
      <c r="D16" t="s">
        <v>93</v>
      </c>
      <c r="E16" s="9">
        <v>2</v>
      </c>
      <c r="F16" s="9">
        <v>4</v>
      </c>
      <c r="G16" t="s">
        <v>51</v>
      </c>
      <c r="H16">
        <v>28.487245319411102</v>
      </c>
      <c r="I16">
        <v>-96.502798413857803</v>
      </c>
      <c r="J16" t="s">
        <v>107</v>
      </c>
      <c r="K16">
        <v>1830</v>
      </c>
      <c r="L16" s="51" t="s">
        <v>35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BA16" s="89">
        <v>73.5</v>
      </c>
      <c r="BB16" s="33">
        <v>74.3</v>
      </c>
      <c r="BC16" s="33">
        <v>1013.4</v>
      </c>
      <c r="BD16" s="33">
        <v>1013.3</v>
      </c>
      <c r="BE16" s="42">
        <v>0</v>
      </c>
      <c r="BF16" s="33">
        <v>1</v>
      </c>
      <c r="BG16" s="42">
        <v>10.6</v>
      </c>
      <c r="BH16" s="33">
        <v>1</v>
      </c>
      <c r="BI16" s="33" t="s">
        <v>85</v>
      </c>
    </row>
    <row r="17" spans="1:61" x14ac:dyDescent="0.25">
      <c r="A17" s="21">
        <v>42497</v>
      </c>
      <c r="B17" s="22" t="str">
        <f t="shared" si="1"/>
        <v>16128</v>
      </c>
      <c r="C17" t="s">
        <v>36</v>
      </c>
      <c r="D17" t="s">
        <v>93</v>
      </c>
      <c r="E17" s="9">
        <v>2</v>
      </c>
      <c r="F17" s="9">
        <v>5</v>
      </c>
      <c r="G17" t="s">
        <v>52</v>
      </c>
      <c r="H17">
        <v>28.490173453465101</v>
      </c>
      <c r="I17">
        <v>-96.505368975922394</v>
      </c>
      <c r="J17" t="s">
        <v>107</v>
      </c>
      <c r="K17">
        <v>1842</v>
      </c>
      <c r="L17" s="51" t="s">
        <v>35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AH17">
        <v>1</v>
      </c>
      <c r="AI17">
        <v>1</v>
      </c>
      <c r="AJ17">
        <v>1</v>
      </c>
      <c r="AK17">
        <v>1</v>
      </c>
      <c r="AL17">
        <v>1</v>
      </c>
      <c r="AM17">
        <v>1</v>
      </c>
      <c r="AN17" t="s">
        <v>84</v>
      </c>
      <c r="AO17" t="s">
        <v>84</v>
      </c>
      <c r="AP17" t="s">
        <v>106</v>
      </c>
      <c r="AR17" t="s">
        <v>99</v>
      </c>
      <c r="AS17" t="s">
        <v>92</v>
      </c>
      <c r="AT17">
        <v>90</v>
      </c>
      <c r="AV17" t="s">
        <v>114</v>
      </c>
      <c r="AW17" t="s">
        <v>115</v>
      </c>
      <c r="AX17">
        <v>0</v>
      </c>
      <c r="AZ17" s="51">
        <v>2</v>
      </c>
      <c r="BA17" s="89">
        <v>73.5</v>
      </c>
      <c r="BB17" s="33">
        <v>74.3</v>
      </c>
      <c r="BC17" s="33">
        <v>1013.4</v>
      </c>
      <c r="BD17" s="33">
        <v>1013.3</v>
      </c>
      <c r="BE17" s="42">
        <v>0</v>
      </c>
      <c r="BF17" s="33">
        <v>1</v>
      </c>
      <c r="BG17" s="42">
        <v>13.5</v>
      </c>
      <c r="BH17" s="33">
        <v>1</v>
      </c>
      <c r="BI17" s="33" t="s">
        <v>85</v>
      </c>
    </row>
    <row r="18" spans="1:61" s="45" customFormat="1" x14ac:dyDescent="0.25">
      <c r="A18" s="70">
        <v>42497</v>
      </c>
      <c r="B18" s="71" t="str">
        <f t="shared" si="1"/>
        <v>16128</v>
      </c>
      <c r="C18" s="45" t="s">
        <v>36</v>
      </c>
      <c r="D18" s="45" t="s">
        <v>93</v>
      </c>
      <c r="E18" s="72">
        <v>2</v>
      </c>
      <c r="F18" s="72">
        <v>6</v>
      </c>
      <c r="G18" s="45" t="s">
        <v>53</v>
      </c>
      <c r="H18" s="45">
        <v>28.492595404386499</v>
      </c>
      <c r="I18" s="45">
        <v>-96.502184942364593</v>
      </c>
      <c r="J18" s="45" t="s">
        <v>107</v>
      </c>
      <c r="K18" s="45">
        <v>1858</v>
      </c>
      <c r="L18" s="82" t="s">
        <v>35</v>
      </c>
      <c r="N18" s="45">
        <v>0</v>
      </c>
      <c r="O18" s="45">
        <v>0</v>
      </c>
      <c r="P18" s="45">
        <v>0</v>
      </c>
      <c r="Q18" s="45">
        <v>0</v>
      </c>
      <c r="R18" s="45">
        <v>0</v>
      </c>
      <c r="S18" s="45">
        <v>0</v>
      </c>
      <c r="AA18" s="83"/>
      <c r="AF18" s="82"/>
      <c r="AH18" s="45">
        <v>1</v>
      </c>
      <c r="AI18" s="45">
        <v>1</v>
      </c>
      <c r="AJ18" s="45">
        <v>1</v>
      </c>
      <c r="AK18" s="45">
        <v>1</v>
      </c>
      <c r="AL18" s="45">
        <v>0</v>
      </c>
      <c r="AM18" s="45">
        <v>1</v>
      </c>
      <c r="AN18" s="45" t="s">
        <v>110</v>
      </c>
      <c r="AO18" s="45" t="s">
        <v>110</v>
      </c>
      <c r="AP18" s="45" t="s">
        <v>110</v>
      </c>
      <c r="AR18" s="45" t="s">
        <v>99</v>
      </c>
      <c r="AS18" s="45" t="s">
        <v>112</v>
      </c>
      <c r="AT18" s="45">
        <v>210</v>
      </c>
      <c r="AU18" s="83"/>
      <c r="AY18" s="83"/>
      <c r="AZ18" s="82">
        <v>1</v>
      </c>
      <c r="BA18" s="88">
        <v>73.5</v>
      </c>
      <c r="BB18" s="45">
        <v>74.3</v>
      </c>
      <c r="BC18" s="45">
        <v>1013.4</v>
      </c>
      <c r="BD18" s="45">
        <v>1013.3</v>
      </c>
      <c r="BE18" s="101">
        <v>0</v>
      </c>
      <c r="BF18" s="45">
        <v>1</v>
      </c>
      <c r="BG18" s="45">
        <v>8.5</v>
      </c>
      <c r="BH18" s="45">
        <v>1</v>
      </c>
      <c r="BI18" s="45" t="s">
        <v>85</v>
      </c>
    </row>
    <row r="19" spans="1:61" x14ac:dyDescent="0.25">
      <c r="A19" s="21">
        <v>42497</v>
      </c>
      <c r="B19" s="22" t="str">
        <f t="shared" si="0"/>
        <v>16128</v>
      </c>
      <c r="C19" t="s">
        <v>36</v>
      </c>
      <c r="D19" t="s">
        <v>103</v>
      </c>
      <c r="E19" s="9">
        <v>2</v>
      </c>
      <c r="F19" s="9">
        <v>1</v>
      </c>
      <c r="G19" t="s">
        <v>48</v>
      </c>
      <c r="H19">
        <v>28.4808763302862</v>
      </c>
      <c r="I19">
        <v>-96.509011918678794</v>
      </c>
      <c r="J19" t="s">
        <v>107</v>
      </c>
      <c r="K19">
        <v>1753</v>
      </c>
      <c r="N19" s="56">
        <v>0</v>
      </c>
      <c r="O19" s="56">
        <v>0</v>
      </c>
      <c r="P19" s="56">
        <v>0</v>
      </c>
      <c r="Q19" s="56">
        <v>0</v>
      </c>
      <c r="R19" s="56">
        <v>0</v>
      </c>
      <c r="S19" s="56">
        <v>0</v>
      </c>
      <c r="AH19" s="56">
        <v>0</v>
      </c>
      <c r="AI19" s="56">
        <v>0</v>
      </c>
      <c r="AJ19" s="56">
        <v>0</v>
      </c>
      <c r="AK19" s="56">
        <v>0</v>
      </c>
      <c r="AL19" s="56">
        <v>0</v>
      </c>
      <c r="AM19" s="56">
        <v>0</v>
      </c>
      <c r="BA19" s="95">
        <v>77.400000000000006</v>
      </c>
      <c r="BB19" s="56">
        <v>75.900000000000006</v>
      </c>
      <c r="BC19" s="93">
        <v>1015.7</v>
      </c>
      <c r="BD19" s="93">
        <v>1015.1</v>
      </c>
      <c r="BE19" s="33">
        <v>1</v>
      </c>
      <c r="BF19">
        <v>3</v>
      </c>
      <c r="BG19" s="91">
        <v>10.3</v>
      </c>
      <c r="BH19">
        <v>1</v>
      </c>
      <c r="BI19" t="s">
        <v>85</v>
      </c>
    </row>
    <row r="20" spans="1:61" x14ac:dyDescent="0.25">
      <c r="A20" s="21">
        <v>42497</v>
      </c>
      <c r="B20" s="22" t="str">
        <f t="shared" si="0"/>
        <v>16128</v>
      </c>
      <c r="C20" t="s">
        <v>36</v>
      </c>
      <c r="D20" t="s">
        <v>103</v>
      </c>
      <c r="E20" s="9">
        <v>2</v>
      </c>
      <c r="F20" s="9">
        <v>2</v>
      </c>
      <c r="G20" t="s">
        <v>49</v>
      </c>
      <c r="H20">
        <v>28.480936847627099</v>
      </c>
      <c r="I20">
        <v>-96.504868660122099</v>
      </c>
      <c r="J20" t="s">
        <v>107</v>
      </c>
      <c r="K20">
        <v>1807</v>
      </c>
      <c r="N20" s="33">
        <v>0</v>
      </c>
      <c r="O20" s="33">
        <v>0</v>
      </c>
      <c r="P20" s="33">
        <v>0</v>
      </c>
      <c r="Q20" s="33">
        <v>0</v>
      </c>
      <c r="R20" s="33">
        <v>0</v>
      </c>
      <c r="S20" s="33">
        <v>0</v>
      </c>
      <c r="AH20" s="33">
        <v>0</v>
      </c>
      <c r="AI20" s="33">
        <v>0</v>
      </c>
      <c r="AJ20" s="33">
        <v>0</v>
      </c>
      <c r="AK20" s="33">
        <v>0</v>
      </c>
      <c r="AL20" s="33">
        <v>0</v>
      </c>
      <c r="AM20" s="33">
        <v>0</v>
      </c>
      <c r="BA20" s="89">
        <v>77.400000000000006</v>
      </c>
      <c r="BB20" s="33">
        <v>75.900000000000006</v>
      </c>
      <c r="BC20" s="103">
        <v>1015.7</v>
      </c>
      <c r="BD20" s="103">
        <v>1015.1</v>
      </c>
      <c r="BE20" s="33">
        <v>1</v>
      </c>
      <c r="BF20">
        <v>3</v>
      </c>
      <c r="BG20" s="91">
        <v>17.5</v>
      </c>
      <c r="BH20">
        <v>1</v>
      </c>
      <c r="BI20" t="s">
        <v>85</v>
      </c>
    </row>
    <row r="21" spans="1:61" x14ac:dyDescent="0.25">
      <c r="A21" s="21">
        <v>42497</v>
      </c>
      <c r="B21" s="22" t="str">
        <f t="shared" si="0"/>
        <v>16128</v>
      </c>
      <c r="C21" t="s">
        <v>36</v>
      </c>
      <c r="D21" t="s">
        <v>103</v>
      </c>
      <c r="E21" s="9">
        <v>2</v>
      </c>
      <c r="F21" s="9">
        <v>3</v>
      </c>
      <c r="G21" t="s">
        <v>50</v>
      </c>
      <c r="H21">
        <v>28.484485242515799</v>
      </c>
      <c r="I21">
        <v>-96.5054532978683</v>
      </c>
      <c r="J21" t="s">
        <v>107</v>
      </c>
      <c r="K21">
        <v>1818</v>
      </c>
      <c r="N21" s="33">
        <v>0</v>
      </c>
      <c r="O21" s="33">
        <v>0</v>
      </c>
      <c r="P21" s="33">
        <v>0</v>
      </c>
      <c r="Q21" s="33">
        <v>0</v>
      </c>
      <c r="R21" s="33">
        <v>0</v>
      </c>
      <c r="S21" s="33">
        <v>0</v>
      </c>
      <c r="AH21" s="33">
        <v>0</v>
      </c>
      <c r="AI21" s="33">
        <v>0</v>
      </c>
      <c r="AJ21" s="33">
        <v>0</v>
      </c>
      <c r="AK21" s="33">
        <v>0</v>
      </c>
      <c r="AL21" s="33">
        <v>0</v>
      </c>
      <c r="AM21" s="33">
        <v>0</v>
      </c>
      <c r="BA21" s="89">
        <v>77.400000000000006</v>
      </c>
      <c r="BB21" s="33">
        <v>75.900000000000006</v>
      </c>
      <c r="BC21" s="103">
        <v>1015.7</v>
      </c>
      <c r="BD21" s="103">
        <v>1015.1</v>
      </c>
      <c r="BE21" s="33">
        <v>1</v>
      </c>
      <c r="BF21">
        <v>3</v>
      </c>
      <c r="BG21" s="91">
        <v>14.1</v>
      </c>
      <c r="BH21">
        <v>1</v>
      </c>
      <c r="BI21" t="s">
        <v>85</v>
      </c>
    </row>
    <row r="22" spans="1:61" x14ac:dyDescent="0.25">
      <c r="A22" s="21">
        <v>42497</v>
      </c>
      <c r="B22" s="22" t="str">
        <f t="shared" si="0"/>
        <v>16128</v>
      </c>
      <c r="C22" t="s">
        <v>36</v>
      </c>
      <c r="D22" t="s">
        <v>103</v>
      </c>
      <c r="E22" s="9">
        <v>2</v>
      </c>
      <c r="F22" s="9">
        <v>4</v>
      </c>
      <c r="G22" t="s">
        <v>51</v>
      </c>
      <c r="H22">
        <v>28.487245319411102</v>
      </c>
      <c r="I22">
        <v>-96.502798413857803</v>
      </c>
      <c r="J22" t="s">
        <v>107</v>
      </c>
      <c r="K22">
        <v>1830</v>
      </c>
      <c r="N22" s="33">
        <v>0</v>
      </c>
      <c r="O22" s="33">
        <v>0</v>
      </c>
      <c r="P22" s="33">
        <v>0</v>
      </c>
      <c r="Q22" s="33">
        <v>0</v>
      </c>
      <c r="R22" s="33">
        <v>0</v>
      </c>
      <c r="S22" s="33">
        <v>0</v>
      </c>
      <c r="AH22" s="33">
        <v>0</v>
      </c>
      <c r="AI22" s="33">
        <v>0</v>
      </c>
      <c r="AJ22" s="33">
        <v>0</v>
      </c>
      <c r="AK22" s="33">
        <v>0</v>
      </c>
      <c r="AL22" s="33">
        <v>0</v>
      </c>
      <c r="AM22" s="33">
        <v>0</v>
      </c>
      <c r="BA22" s="89">
        <v>77.400000000000006</v>
      </c>
      <c r="BB22" s="33">
        <v>75.900000000000006</v>
      </c>
      <c r="BC22" s="103">
        <v>1015.7</v>
      </c>
      <c r="BD22" s="103">
        <v>1015.1</v>
      </c>
      <c r="BE22" s="33">
        <v>1</v>
      </c>
      <c r="BF22">
        <v>3</v>
      </c>
      <c r="BG22" s="91">
        <v>14</v>
      </c>
      <c r="BH22">
        <v>1</v>
      </c>
      <c r="BI22" t="s">
        <v>85</v>
      </c>
    </row>
    <row r="23" spans="1:61" x14ac:dyDescent="0.25">
      <c r="A23" s="21">
        <v>42497</v>
      </c>
      <c r="B23" s="22" t="str">
        <f t="shared" si="0"/>
        <v>16128</v>
      </c>
      <c r="C23" t="s">
        <v>36</v>
      </c>
      <c r="D23" t="s">
        <v>103</v>
      </c>
      <c r="E23" s="9">
        <v>2</v>
      </c>
      <c r="F23" s="9">
        <v>5</v>
      </c>
      <c r="G23" t="s">
        <v>52</v>
      </c>
      <c r="H23">
        <v>28.490173453465101</v>
      </c>
      <c r="I23">
        <v>-96.505368975922394</v>
      </c>
      <c r="J23" t="s">
        <v>107</v>
      </c>
      <c r="K23">
        <v>1841</v>
      </c>
      <c r="N23" s="33">
        <v>0</v>
      </c>
      <c r="O23" s="33">
        <v>0</v>
      </c>
      <c r="P23" s="33">
        <v>0</v>
      </c>
      <c r="Q23" s="33">
        <v>0</v>
      </c>
      <c r="R23" s="33">
        <v>0</v>
      </c>
      <c r="S23" s="33">
        <v>0</v>
      </c>
      <c r="AH23" s="33">
        <v>1</v>
      </c>
      <c r="AI23" s="33">
        <v>1</v>
      </c>
      <c r="AJ23" s="33">
        <v>1</v>
      </c>
      <c r="AK23" s="33">
        <v>1</v>
      </c>
      <c r="AL23" s="33">
        <v>1</v>
      </c>
      <c r="AM23" s="33">
        <v>1</v>
      </c>
      <c r="AR23" t="s">
        <v>99</v>
      </c>
      <c r="AS23" t="s">
        <v>94</v>
      </c>
      <c r="AT23">
        <v>87</v>
      </c>
      <c r="AV23" t="s">
        <v>83</v>
      </c>
      <c r="AW23" t="s">
        <v>99</v>
      </c>
      <c r="AX23">
        <v>10</v>
      </c>
      <c r="AZ23" s="51">
        <v>2</v>
      </c>
      <c r="BA23" s="89">
        <v>77.400000000000006</v>
      </c>
      <c r="BB23" s="33">
        <v>75.900000000000006</v>
      </c>
      <c r="BC23" s="103">
        <v>1015.7</v>
      </c>
      <c r="BD23" s="103">
        <v>1015.1</v>
      </c>
      <c r="BE23" s="33">
        <v>1</v>
      </c>
      <c r="BF23">
        <v>2</v>
      </c>
      <c r="BG23" s="91">
        <v>14</v>
      </c>
      <c r="BH23">
        <v>1</v>
      </c>
      <c r="BI23" t="s">
        <v>85</v>
      </c>
    </row>
    <row r="24" spans="1:61" s="45" customFormat="1" x14ac:dyDescent="0.25">
      <c r="A24" s="70">
        <v>42497</v>
      </c>
      <c r="B24" s="71" t="str">
        <f t="shared" si="0"/>
        <v>16128</v>
      </c>
      <c r="C24" s="45" t="s">
        <v>36</v>
      </c>
      <c r="D24" s="45" t="s">
        <v>103</v>
      </c>
      <c r="E24" s="72">
        <v>2</v>
      </c>
      <c r="F24" s="72">
        <v>6</v>
      </c>
      <c r="G24" s="45" t="s">
        <v>53</v>
      </c>
      <c r="H24" s="45">
        <v>28.492595404386499</v>
      </c>
      <c r="I24" s="45">
        <v>-96.502184942364593</v>
      </c>
      <c r="J24" s="45" t="s">
        <v>107</v>
      </c>
      <c r="K24" s="45">
        <v>1858</v>
      </c>
      <c r="L24" s="82"/>
      <c r="N24" s="45">
        <v>0</v>
      </c>
      <c r="O24" s="45">
        <v>0</v>
      </c>
      <c r="P24" s="45">
        <v>0</v>
      </c>
      <c r="Q24" s="45">
        <v>0</v>
      </c>
      <c r="R24" s="45">
        <v>0</v>
      </c>
      <c r="S24" s="45">
        <v>0</v>
      </c>
      <c r="AA24" s="83"/>
      <c r="AF24" s="82"/>
      <c r="AH24" s="45">
        <v>1</v>
      </c>
      <c r="AI24" s="45">
        <v>1</v>
      </c>
      <c r="AJ24" s="45">
        <v>1</v>
      </c>
      <c r="AK24" s="45">
        <v>1</v>
      </c>
      <c r="AL24" s="45">
        <v>1</v>
      </c>
      <c r="AM24" s="45">
        <v>1</v>
      </c>
      <c r="AP24" s="45">
        <v>1</v>
      </c>
      <c r="AR24" s="45" t="s">
        <v>99</v>
      </c>
      <c r="AS24" s="45" t="s">
        <v>94</v>
      </c>
      <c r="AT24" s="45">
        <v>205</v>
      </c>
      <c r="AU24" s="83"/>
      <c r="AY24" s="83"/>
      <c r="AZ24" s="82">
        <v>1</v>
      </c>
      <c r="BA24" s="88">
        <v>77.400000000000006</v>
      </c>
      <c r="BB24" s="45">
        <v>75.900000000000006</v>
      </c>
      <c r="BC24" s="92">
        <v>1015.7</v>
      </c>
      <c r="BD24" s="92">
        <v>1015.1</v>
      </c>
      <c r="BE24" s="45">
        <v>1</v>
      </c>
      <c r="BF24" s="45">
        <v>2</v>
      </c>
      <c r="BG24" s="92">
        <v>11</v>
      </c>
      <c r="BH24" s="45">
        <v>1</v>
      </c>
      <c r="BI24" s="45" t="s">
        <v>85</v>
      </c>
    </row>
    <row r="25" spans="1:61" x14ac:dyDescent="0.25">
      <c r="A25" s="21">
        <v>42497</v>
      </c>
      <c r="B25" s="22" t="str">
        <f t="shared" si="0"/>
        <v>16128</v>
      </c>
      <c r="C25" t="s">
        <v>36</v>
      </c>
      <c r="D25" s="42" t="s">
        <v>116</v>
      </c>
      <c r="E25" s="9">
        <v>3</v>
      </c>
      <c r="F25" s="9">
        <v>1</v>
      </c>
      <c r="G25" t="s">
        <v>54</v>
      </c>
      <c r="H25">
        <v>28.493623025715301</v>
      </c>
      <c r="I25">
        <v>-96.498365895822602</v>
      </c>
      <c r="J25" s="42" t="s">
        <v>107</v>
      </c>
      <c r="K25" s="42">
        <v>1747</v>
      </c>
      <c r="L25" s="51" t="s">
        <v>35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BA25" s="99">
        <v>84.7</v>
      </c>
      <c r="BB25" s="42">
        <v>78.900000000000006</v>
      </c>
      <c r="BC25" s="102">
        <v>1014.6</v>
      </c>
      <c r="BD25" s="102">
        <v>1014.9</v>
      </c>
      <c r="BE25" t="s">
        <v>106</v>
      </c>
      <c r="BF25" s="42">
        <v>1</v>
      </c>
      <c r="BG25" s="91">
        <v>4.5</v>
      </c>
      <c r="BH25" s="102">
        <v>1</v>
      </c>
      <c r="BI25" s="42" t="s">
        <v>85</v>
      </c>
    </row>
    <row r="26" spans="1:61" x14ac:dyDescent="0.25">
      <c r="A26" s="21">
        <v>42497</v>
      </c>
      <c r="B26" s="22" t="str">
        <f t="shared" si="0"/>
        <v>16128</v>
      </c>
      <c r="C26" t="s">
        <v>36</v>
      </c>
      <c r="D26" s="42" t="s">
        <v>116</v>
      </c>
      <c r="E26" s="9">
        <v>3</v>
      </c>
      <c r="F26" s="9">
        <v>2</v>
      </c>
      <c r="G26" t="s">
        <v>55</v>
      </c>
      <c r="H26">
        <v>28.495762338861802</v>
      </c>
      <c r="I26">
        <v>-96.495000058784996</v>
      </c>
      <c r="J26" s="42" t="s">
        <v>107</v>
      </c>
      <c r="K26" s="42">
        <v>1758</v>
      </c>
      <c r="L26" s="51" t="s">
        <v>35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v>0</v>
      </c>
      <c r="AM26" s="42">
        <v>0</v>
      </c>
      <c r="BA26" s="99">
        <v>84.7</v>
      </c>
      <c r="BB26" s="42">
        <v>78.900000000000006</v>
      </c>
      <c r="BC26" s="102">
        <v>1014.6</v>
      </c>
      <c r="BD26" s="102">
        <v>1014.9</v>
      </c>
      <c r="BE26" t="s">
        <v>106</v>
      </c>
      <c r="BF26" s="42">
        <v>1</v>
      </c>
      <c r="BG26" s="91">
        <v>12.9</v>
      </c>
      <c r="BH26" s="102">
        <v>1</v>
      </c>
      <c r="BI26" s="42" t="s">
        <v>85</v>
      </c>
    </row>
    <row r="27" spans="1:61" x14ac:dyDescent="0.25">
      <c r="A27" s="21">
        <v>42497</v>
      </c>
      <c r="B27" s="22" t="str">
        <f t="shared" si="0"/>
        <v>16128</v>
      </c>
      <c r="C27" t="s">
        <v>36</v>
      </c>
      <c r="D27" s="42" t="s">
        <v>116</v>
      </c>
      <c r="E27" s="9">
        <v>3</v>
      </c>
      <c r="F27" s="9">
        <v>3</v>
      </c>
      <c r="G27" t="s">
        <v>56</v>
      </c>
      <c r="H27">
        <v>28.497612643986901</v>
      </c>
      <c r="I27">
        <v>-96.491453927010198</v>
      </c>
      <c r="J27" s="42" t="s">
        <v>107</v>
      </c>
      <c r="K27" s="42">
        <v>1810</v>
      </c>
      <c r="L27" s="51" t="s">
        <v>35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AH27" s="42">
        <v>0</v>
      </c>
      <c r="AI27" s="42">
        <v>0</v>
      </c>
      <c r="AJ27" s="42">
        <v>0</v>
      </c>
      <c r="AK27" s="42">
        <v>0</v>
      </c>
      <c r="AL27" s="42">
        <v>0</v>
      </c>
      <c r="AM27" s="42">
        <v>0</v>
      </c>
      <c r="BA27" s="99">
        <v>84.7</v>
      </c>
      <c r="BB27" s="42">
        <v>78.900000000000006</v>
      </c>
      <c r="BC27" s="102">
        <v>1014.6</v>
      </c>
      <c r="BD27" s="102">
        <v>1014.9</v>
      </c>
      <c r="BE27" t="s">
        <v>106</v>
      </c>
      <c r="BF27" s="42">
        <v>1</v>
      </c>
      <c r="BG27" s="91">
        <v>3.3</v>
      </c>
      <c r="BH27" s="102">
        <v>1</v>
      </c>
      <c r="BI27" s="42" t="s">
        <v>85</v>
      </c>
    </row>
    <row r="28" spans="1:61" x14ac:dyDescent="0.25">
      <c r="A28" s="21">
        <v>42497</v>
      </c>
      <c r="B28" s="22" t="str">
        <f t="shared" si="0"/>
        <v>16128</v>
      </c>
      <c r="C28" t="s">
        <v>36</v>
      </c>
      <c r="D28" s="42" t="s">
        <v>116</v>
      </c>
      <c r="E28" s="9">
        <v>3</v>
      </c>
      <c r="F28" s="9">
        <v>4</v>
      </c>
      <c r="G28" t="s">
        <v>57</v>
      </c>
      <c r="H28">
        <v>28.4973215404897</v>
      </c>
      <c r="I28">
        <v>-96.4874400850385</v>
      </c>
      <c r="J28" s="42" t="s">
        <v>107</v>
      </c>
      <c r="K28" s="42">
        <v>1821</v>
      </c>
      <c r="L28" s="51" t="s">
        <v>35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AH28" s="42">
        <v>0</v>
      </c>
      <c r="AI28" s="42">
        <v>0</v>
      </c>
      <c r="AJ28" s="42">
        <v>0</v>
      </c>
      <c r="AK28" s="42">
        <v>0</v>
      </c>
      <c r="AL28" s="42">
        <v>0</v>
      </c>
      <c r="AM28" s="42">
        <v>0</v>
      </c>
      <c r="BA28" s="99">
        <v>84.7</v>
      </c>
      <c r="BB28" s="42">
        <v>78.900000000000006</v>
      </c>
      <c r="BC28" s="102">
        <v>1014.6</v>
      </c>
      <c r="BD28" s="102">
        <v>1014.9</v>
      </c>
      <c r="BE28" t="s">
        <v>106</v>
      </c>
      <c r="BF28" s="42">
        <v>1</v>
      </c>
      <c r="BG28" s="91">
        <v>4.4000000000000004</v>
      </c>
      <c r="BH28" s="102">
        <v>1</v>
      </c>
      <c r="BI28" s="42" t="s">
        <v>85</v>
      </c>
    </row>
    <row r="29" spans="1:61" x14ac:dyDescent="0.25">
      <c r="A29" s="21">
        <v>42497</v>
      </c>
      <c r="B29" s="22" t="str">
        <f t="shared" si="0"/>
        <v>16128</v>
      </c>
      <c r="C29" t="s">
        <v>36</v>
      </c>
      <c r="D29" s="42" t="s">
        <v>116</v>
      </c>
      <c r="E29" s="9">
        <v>3</v>
      </c>
      <c r="F29" s="9">
        <v>5</v>
      </c>
      <c r="G29" t="s">
        <v>58</v>
      </c>
      <c r="H29">
        <v>28.4977138135582</v>
      </c>
      <c r="I29">
        <v>-96.483474690467105</v>
      </c>
      <c r="J29" s="42" t="s">
        <v>107</v>
      </c>
      <c r="K29" s="42">
        <v>1833</v>
      </c>
      <c r="L29" s="51" t="s">
        <v>35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BA29" s="99">
        <v>84.7</v>
      </c>
      <c r="BB29" s="42">
        <v>78.900000000000006</v>
      </c>
      <c r="BC29" s="102">
        <v>1014.6</v>
      </c>
      <c r="BD29" s="102">
        <v>1014.9</v>
      </c>
      <c r="BE29" t="s">
        <v>106</v>
      </c>
      <c r="BF29" s="42">
        <v>1</v>
      </c>
      <c r="BG29" s="91">
        <v>0</v>
      </c>
      <c r="BH29" s="102">
        <v>1</v>
      </c>
      <c r="BI29" s="42" t="s">
        <v>85</v>
      </c>
    </row>
    <row r="30" spans="1:61" x14ac:dyDescent="0.25">
      <c r="A30" s="21">
        <v>42497</v>
      </c>
      <c r="B30" s="22" t="str">
        <f t="shared" si="0"/>
        <v>16128</v>
      </c>
      <c r="C30" t="s">
        <v>36</v>
      </c>
      <c r="D30" s="42" t="s">
        <v>116</v>
      </c>
      <c r="E30" s="9">
        <v>3</v>
      </c>
      <c r="F30" s="9">
        <v>6</v>
      </c>
      <c r="G30" t="s">
        <v>59</v>
      </c>
      <c r="H30">
        <v>28.498513195663602</v>
      </c>
      <c r="I30">
        <v>-96.479560844600201</v>
      </c>
      <c r="J30" s="42" t="s">
        <v>107</v>
      </c>
      <c r="K30" s="42">
        <v>1844</v>
      </c>
      <c r="L30" s="51" t="s">
        <v>35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BA30" s="99">
        <v>84.7</v>
      </c>
      <c r="BB30" s="42">
        <v>78.900000000000006</v>
      </c>
      <c r="BC30" s="102">
        <v>1014.6</v>
      </c>
      <c r="BD30" s="102">
        <v>1014.9</v>
      </c>
      <c r="BE30" t="s">
        <v>106</v>
      </c>
      <c r="BF30" s="42">
        <v>1</v>
      </c>
      <c r="BG30" s="91">
        <v>3.9</v>
      </c>
      <c r="BH30" s="102">
        <v>1</v>
      </c>
      <c r="BI30" s="42" t="s">
        <v>85</v>
      </c>
    </row>
    <row r="31" spans="1:61" s="45" customFormat="1" x14ac:dyDescent="0.25">
      <c r="A31" s="70">
        <v>42497</v>
      </c>
      <c r="B31" s="71" t="str">
        <f t="shared" si="0"/>
        <v>16128</v>
      </c>
      <c r="C31" s="45" t="s">
        <v>36</v>
      </c>
      <c r="D31" s="42" t="s">
        <v>116</v>
      </c>
      <c r="E31" s="72">
        <v>3</v>
      </c>
      <c r="F31" s="72">
        <v>7</v>
      </c>
      <c r="G31" s="45" t="s">
        <v>60</v>
      </c>
      <c r="H31" s="45">
        <v>28.502364177256801</v>
      </c>
      <c r="I31" s="45">
        <v>-96.478813262656303</v>
      </c>
      <c r="J31" s="42" t="s">
        <v>107</v>
      </c>
      <c r="K31" s="45">
        <v>1856</v>
      </c>
      <c r="L31" s="51" t="s">
        <v>35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AA31" s="83"/>
      <c r="AF31" s="82"/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1</v>
      </c>
      <c r="AR31" s="45" t="s">
        <v>99</v>
      </c>
      <c r="AS31" s="45" t="s">
        <v>94</v>
      </c>
      <c r="AT31" s="45">
        <v>40</v>
      </c>
      <c r="AU31" s="83"/>
      <c r="AY31" s="83"/>
      <c r="AZ31" s="82">
        <v>1</v>
      </c>
      <c r="BA31" s="99">
        <v>84.7</v>
      </c>
      <c r="BB31" s="42">
        <v>78.900000000000006</v>
      </c>
      <c r="BC31" s="102">
        <v>1014.6</v>
      </c>
      <c r="BD31" s="102">
        <v>1014.9</v>
      </c>
      <c r="BE31" t="s">
        <v>106</v>
      </c>
      <c r="BF31" s="42">
        <v>1</v>
      </c>
      <c r="BG31" s="92">
        <v>11</v>
      </c>
      <c r="BH31" s="102">
        <v>1</v>
      </c>
      <c r="BI31" s="42" t="s">
        <v>85</v>
      </c>
    </row>
    <row r="32" spans="1:61" x14ac:dyDescent="0.25">
      <c r="A32" s="21">
        <v>42497</v>
      </c>
      <c r="B32" s="22" t="str">
        <f t="shared" si="0"/>
        <v>16128</v>
      </c>
      <c r="C32" t="s">
        <v>36</v>
      </c>
      <c r="D32" s="42" t="s">
        <v>91</v>
      </c>
      <c r="E32" s="9">
        <v>5</v>
      </c>
      <c r="F32" s="9">
        <v>1</v>
      </c>
      <c r="G32" t="s">
        <v>61</v>
      </c>
      <c r="H32">
        <v>28.460289957001802</v>
      </c>
      <c r="I32">
        <v>-96.5074231289327</v>
      </c>
      <c r="J32" s="42" t="s">
        <v>95</v>
      </c>
      <c r="K32" s="42">
        <v>1803</v>
      </c>
      <c r="L32" s="51" t="s">
        <v>35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AH32" s="42">
        <v>0</v>
      </c>
      <c r="AI32" s="42">
        <v>0</v>
      </c>
      <c r="AJ32" s="42">
        <v>0</v>
      </c>
      <c r="AK32" s="42">
        <v>0</v>
      </c>
      <c r="AL32" s="42">
        <v>0</v>
      </c>
      <c r="AM32" s="42">
        <v>0</v>
      </c>
      <c r="BA32" s="99">
        <v>78.3</v>
      </c>
      <c r="BB32" s="42">
        <v>76.7</v>
      </c>
      <c r="BC32" s="102">
        <v>1015.4</v>
      </c>
      <c r="BD32" s="102">
        <v>1015.5</v>
      </c>
      <c r="BE32" t="s">
        <v>106</v>
      </c>
      <c r="BF32" s="42">
        <v>2</v>
      </c>
      <c r="BG32" s="91">
        <v>13.7</v>
      </c>
      <c r="BH32" s="102">
        <v>1</v>
      </c>
      <c r="BI32" s="42" t="s">
        <v>85</v>
      </c>
    </row>
    <row r="33" spans="1:61" x14ac:dyDescent="0.25">
      <c r="A33" s="21">
        <v>42497</v>
      </c>
      <c r="B33" s="22" t="str">
        <f t="shared" si="0"/>
        <v>16128</v>
      </c>
      <c r="C33" t="s">
        <v>36</v>
      </c>
      <c r="D33" s="42" t="s">
        <v>91</v>
      </c>
      <c r="E33" s="9">
        <v>5</v>
      </c>
      <c r="F33" s="9">
        <v>3</v>
      </c>
      <c r="G33" t="s">
        <v>62</v>
      </c>
      <c r="H33">
        <v>28.455992219969598</v>
      </c>
      <c r="I33">
        <v>-96.510838167741795</v>
      </c>
      <c r="J33" s="42" t="s">
        <v>95</v>
      </c>
      <c r="K33" s="42">
        <v>1813</v>
      </c>
      <c r="L33" s="51" t="s">
        <v>35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BA33" s="99">
        <v>78.3</v>
      </c>
      <c r="BB33" s="42">
        <v>76.7</v>
      </c>
      <c r="BC33" s="102">
        <v>1015.4</v>
      </c>
      <c r="BD33" s="102">
        <v>1015.5</v>
      </c>
      <c r="BE33" t="s">
        <v>106</v>
      </c>
      <c r="BF33" s="42">
        <v>3</v>
      </c>
      <c r="BG33" s="91">
        <v>15.3</v>
      </c>
      <c r="BH33" s="102">
        <v>1</v>
      </c>
      <c r="BI33" s="42" t="s">
        <v>85</v>
      </c>
    </row>
    <row r="34" spans="1:61" x14ac:dyDescent="0.25">
      <c r="A34" s="21">
        <v>42497</v>
      </c>
      <c r="B34" s="22" t="str">
        <f t="shared" si="0"/>
        <v>16128</v>
      </c>
      <c r="C34" t="s">
        <v>36</v>
      </c>
      <c r="D34" s="42" t="s">
        <v>91</v>
      </c>
      <c r="E34" s="9">
        <v>5</v>
      </c>
      <c r="F34" s="9">
        <v>4</v>
      </c>
      <c r="G34" t="s">
        <v>63</v>
      </c>
      <c r="H34">
        <v>28.457747390493701</v>
      </c>
      <c r="I34">
        <v>-96.514425706118303</v>
      </c>
      <c r="J34" s="42" t="s">
        <v>95</v>
      </c>
      <c r="K34" s="42">
        <v>1822</v>
      </c>
      <c r="L34" s="51" t="s">
        <v>35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BA34" s="99">
        <v>78.3</v>
      </c>
      <c r="BB34" s="42">
        <v>76.7</v>
      </c>
      <c r="BC34" s="102">
        <v>1015.4</v>
      </c>
      <c r="BD34" s="102">
        <v>1015.5</v>
      </c>
      <c r="BE34" t="s">
        <v>106</v>
      </c>
      <c r="BF34" s="42">
        <v>2</v>
      </c>
      <c r="BG34" s="91">
        <v>14.3</v>
      </c>
      <c r="BH34" s="102">
        <v>1</v>
      </c>
      <c r="BI34" s="42" t="s">
        <v>85</v>
      </c>
    </row>
    <row r="35" spans="1:61" x14ac:dyDescent="0.25">
      <c r="A35" s="21">
        <v>42497</v>
      </c>
      <c r="B35" s="22" t="str">
        <f t="shared" si="0"/>
        <v>16128</v>
      </c>
      <c r="C35" t="s">
        <v>36</v>
      </c>
      <c r="D35" s="42" t="s">
        <v>91</v>
      </c>
      <c r="E35" s="9">
        <v>5</v>
      </c>
      <c r="F35" s="9">
        <v>5</v>
      </c>
      <c r="G35" t="s">
        <v>64</v>
      </c>
      <c r="H35">
        <v>28.4583119954913</v>
      </c>
      <c r="I35">
        <v>-96.518492437899098</v>
      </c>
      <c r="J35" s="42" t="s">
        <v>95</v>
      </c>
      <c r="K35" s="42">
        <v>1831</v>
      </c>
      <c r="L35" s="51" t="s">
        <v>35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AH35" s="42">
        <v>0</v>
      </c>
      <c r="AI35" s="42">
        <v>0</v>
      </c>
      <c r="AJ35" s="42">
        <v>0</v>
      </c>
      <c r="AK35" s="42">
        <v>0</v>
      </c>
      <c r="AL35" s="42">
        <v>0</v>
      </c>
      <c r="AM35" s="42">
        <v>0</v>
      </c>
      <c r="BA35" s="99">
        <v>78.3</v>
      </c>
      <c r="BB35" s="42">
        <v>76.7</v>
      </c>
      <c r="BC35" s="102">
        <v>1015.4</v>
      </c>
      <c r="BD35" s="102">
        <v>1015.5</v>
      </c>
      <c r="BE35" t="s">
        <v>106</v>
      </c>
      <c r="BF35" s="42">
        <v>4</v>
      </c>
      <c r="BG35" s="91">
        <v>23.9</v>
      </c>
      <c r="BH35" s="102">
        <v>1</v>
      </c>
      <c r="BI35" s="42" t="s">
        <v>85</v>
      </c>
    </row>
    <row r="36" spans="1:61" x14ac:dyDescent="0.25">
      <c r="A36" s="21">
        <v>42497</v>
      </c>
      <c r="B36" s="22" t="str">
        <f t="shared" si="0"/>
        <v>16128</v>
      </c>
      <c r="C36" t="s">
        <v>36</v>
      </c>
      <c r="D36" s="42" t="s">
        <v>91</v>
      </c>
      <c r="E36" s="9">
        <v>5</v>
      </c>
      <c r="F36" s="9">
        <v>6</v>
      </c>
      <c r="G36" t="s">
        <v>65</v>
      </c>
      <c r="H36">
        <v>28.4590607509016</v>
      </c>
      <c r="I36">
        <v>-96.522635696455794</v>
      </c>
      <c r="J36" s="42" t="s">
        <v>95</v>
      </c>
      <c r="K36" s="42">
        <v>1839</v>
      </c>
      <c r="L36" s="51" t="s">
        <v>35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BA36" s="99">
        <v>78.3</v>
      </c>
      <c r="BB36" s="42">
        <v>76.7</v>
      </c>
      <c r="BC36" s="102">
        <v>1015.4</v>
      </c>
      <c r="BD36" s="102">
        <v>1015.5</v>
      </c>
      <c r="BE36" t="s">
        <v>106</v>
      </c>
      <c r="BF36" s="42">
        <v>3</v>
      </c>
      <c r="BG36" s="91">
        <v>16.5</v>
      </c>
      <c r="BH36" s="102">
        <v>1</v>
      </c>
      <c r="BI36" s="42" t="s">
        <v>85</v>
      </c>
    </row>
    <row r="37" spans="1:61" s="45" customFormat="1" x14ac:dyDescent="0.25">
      <c r="A37" s="70">
        <v>42497</v>
      </c>
      <c r="B37" s="71" t="str">
        <f t="shared" si="0"/>
        <v>16128</v>
      </c>
      <c r="C37" s="45" t="s">
        <v>36</v>
      </c>
      <c r="D37" s="45" t="s">
        <v>91</v>
      </c>
      <c r="E37" s="72">
        <v>5</v>
      </c>
      <c r="F37" s="72">
        <v>7</v>
      </c>
      <c r="G37" s="45" t="s">
        <v>66</v>
      </c>
      <c r="H37" s="45">
        <v>28.462526500225</v>
      </c>
      <c r="I37" s="45">
        <v>-96.523875128477798</v>
      </c>
      <c r="J37" s="42" t="s">
        <v>95</v>
      </c>
      <c r="K37" s="45">
        <v>1846</v>
      </c>
      <c r="L37" s="82" t="s">
        <v>35</v>
      </c>
      <c r="N37" s="45">
        <v>0</v>
      </c>
      <c r="O37" s="45">
        <v>0</v>
      </c>
      <c r="P37" s="45">
        <v>0</v>
      </c>
      <c r="Q37" s="45">
        <v>0</v>
      </c>
      <c r="R37" s="45">
        <v>0</v>
      </c>
      <c r="S37" s="45">
        <v>0</v>
      </c>
      <c r="AA37" s="83"/>
      <c r="AF37" s="82"/>
      <c r="AH37" s="45">
        <v>0</v>
      </c>
      <c r="AI37" s="45">
        <v>0</v>
      </c>
      <c r="AJ37" s="45">
        <v>0</v>
      </c>
      <c r="AK37" s="45">
        <v>0</v>
      </c>
      <c r="AL37" s="45">
        <v>0</v>
      </c>
      <c r="AM37" s="45">
        <v>0</v>
      </c>
      <c r="AU37" s="83"/>
      <c r="AY37" s="83"/>
      <c r="AZ37" s="82"/>
      <c r="BA37" s="99">
        <v>78.3</v>
      </c>
      <c r="BB37" s="42">
        <v>76.7</v>
      </c>
      <c r="BC37" s="102">
        <v>1015.4</v>
      </c>
      <c r="BD37" s="102">
        <v>1015.5</v>
      </c>
      <c r="BE37" s="45" t="s">
        <v>106</v>
      </c>
      <c r="BF37" s="45">
        <v>3</v>
      </c>
      <c r="BG37" s="92">
        <v>19.100000000000001</v>
      </c>
      <c r="BH37" s="72">
        <v>1</v>
      </c>
      <c r="BI37" s="45" t="s">
        <v>85</v>
      </c>
    </row>
    <row r="38" spans="1:61" x14ac:dyDescent="0.25">
      <c r="A38" s="21">
        <v>42497</v>
      </c>
      <c r="B38" s="22" t="str">
        <f t="shared" si="0"/>
        <v>16128</v>
      </c>
      <c r="C38" t="s">
        <v>36</v>
      </c>
      <c r="D38" t="s">
        <v>98</v>
      </c>
      <c r="E38" s="9">
        <v>10</v>
      </c>
      <c r="F38" s="9">
        <v>1</v>
      </c>
      <c r="G38" t="s">
        <v>67</v>
      </c>
      <c r="H38">
        <v>28.464982900768501</v>
      </c>
      <c r="I38">
        <v>-96.422558454796601</v>
      </c>
      <c r="J38" t="s">
        <v>107</v>
      </c>
      <c r="K38">
        <v>1919</v>
      </c>
      <c r="L38" s="51" t="s">
        <v>35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BA38" s="107">
        <v>79</v>
      </c>
      <c r="BB38" s="42">
        <v>75.599999999999994</v>
      </c>
      <c r="BC38" s="102">
        <v>1015</v>
      </c>
      <c r="BD38" s="102">
        <v>1015.5</v>
      </c>
      <c r="BE38" t="s">
        <v>106</v>
      </c>
      <c r="BF38">
        <v>1</v>
      </c>
      <c r="BG38" s="91">
        <v>10.1</v>
      </c>
      <c r="BH38">
        <v>1</v>
      </c>
      <c r="BI38" t="s">
        <v>104</v>
      </c>
    </row>
    <row r="39" spans="1:61" x14ac:dyDescent="0.25">
      <c r="A39" s="21">
        <v>42497</v>
      </c>
      <c r="B39" s="22" t="str">
        <f t="shared" si="0"/>
        <v>16128</v>
      </c>
      <c r="C39" t="s">
        <v>36</v>
      </c>
      <c r="D39" t="s">
        <v>82</v>
      </c>
      <c r="E39" s="9">
        <v>10</v>
      </c>
      <c r="F39" s="9">
        <v>2</v>
      </c>
      <c r="G39" t="s">
        <v>68</v>
      </c>
      <c r="H39">
        <v>28.4620459657162</v>
      </c>
      <c r="I39">
        <v>-96.423025829717503</v>
      </c>
      <c r="J39" t="s">
        <v>107</v>
      </c>
      <c r="K39">
        <v>1928</v>
      </c>
      <c r="L39" s="51" t="s">
        <v>85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BA39" s="107">
        <v>79</v>
      </c>
      <c r="BB39" s="42">
        <v>75.599999999999994</v>
      </c>
      <c r="BC39" s="102">
        <v>1015</v>
      </c>
      <c r="BD39" s="102">
        <v>1015.5</v>
      </c>
      <c r="BE39" t="s">
        <v>106</v>
      </c>
      <c r="BF39" s="102">
        <v>0</v>
      </c>
      <c r="BG39" s="91">
        <v>9.5</v>
      </c>
      <c r="BH39" s="102">
        <v>1</v>
      </c>
      <c r="BI39" t="s">
        <v>85</v>
      </c>
    </row>
    <row r="40" spans="1:61" x14ac:dyDescent="0.25">
      <c r="A40" s="21">
        <v>42497</v>
      </c>
      <c r="B40" s="22" t="str">
        <f t="shared" si="0"/>
        <v>16128</v>
      </c>
      <c r="C40" t="s">
        <v>36</v>
      </c>
      <c r="D40" t="s">
        <v>82</v>
      </c>
      <c r="E40" s="9">
        <v>10</v>
      </c>
      <c r="F40" s="9">
        <v>3</v>
      </c>
      <c r="G40" t="s">
        <v>69</v>
      </c>
      <c r="H40">
        <v>28.4583183657377</v>
      </c>
      <c r="I40">
        <v>-96.424336759373503</v>
      </c>
      <c r="J40" t="s">
        <v>107</v>
      </c>
      <c r="K40">
        <v>1915</v>
      </c>
      <c r="L40" s="51" t="s">
        <v>85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BA40" s="107">
        <v>79</v>
      </c>
      <c r="BB40" s="42">
        <v>75.599999999999994</v>
      </c>
      <c r="BC40" s="102">
        <v>1015</v>
      </c>
      <c r="BD40" s="102">
        <v>1015.5</v>
      </c>
      <c r="BE40" t="s">
        <v>106</v>
      </c>
      <c r="BF40" s="102">
        <v>0</v>
      </c>
      <c r="BG40" s="91">
        <v>13.7</v>
      </c>
      <c r="BH40" s="102">
        <v>1</v>
      </c>
      <c r="BI40" t="s">
        <v>85</v>
      </c>
    </row>
    <row r="41" spans="1:61" x14ac:dyDescent="0.25">
      <c r="A41" s="21">
        <v>42497</v>
      </c>
      <c r="B41" s="22" t="str">
        <f t="shared" si="0"/>
        <v>16128</v>
      </c>
      <c r="C41" t="s">
        <v>36</v>
      </c>
      <c r="D41" t="s">
        <v>82</v>
      </c>
      <c r="E41" s="9">
        <v>10</v>
      </c>
      <c r="F41" s="9">
        <v>4</v>
      </c>
      <c r="G41" t="s">
        <v>70</v>
      </c>
      <c r="H41">
        <v>28.456915821880099</v>
      </c>
      <c r="I41">
        <v>-96.428139796480494</v>
      </c>
      <c r="J41" t="s">
        <v>107</v>
      </c>
      <c r="K41">
        <v>1905</v>
      </c>
      <c r="L41" s="51" t="s">
        <v>85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AH41">
        <v>0</v>
      </c>
      <c r="AI41">
        <v>0</v>
      </c>
      <c r="AJ41">
        <v>1</v>
      </c>
      <c r="AK41">
        <v>0</v>
      </c>
      <c r="AL41">
        <v>1</v>
      </c>
      <c r="AM41">
        <v>1</v>
      </c>
      <c r="AP41" t="s">
        <v>84</v>
      </c>
      <c r="AR41" t="s">
        <v>101</v>
      </c>
      <c r="AS41" t="s">
        <v>83</v>
      </c>
      <c r="AT41">
        <v>160</v>
      </c>
      <c r="AZ41" s="51">
        <v>1</v>
      </c>
      <c r="BA41" s="107">
        <v>79</v>
      </c>
      <c r="BB41" s="42">
        <v>75.599999999999994</v>
      </c>
      <c r="BC41" s="102">
        <v>1015</v>
      </c>
      <c r="BD41" s="102">
        <v>1015.5</v>
      </c>
      <c r="BE41" t="s">
        <v>106</v>
      </c>
      <c r="BF41" s="102">
        <v>0</v>
      </c>
      <c r="BG41" s="91">
        <v>9.9</v>
      </c>
      <c r="BH41" s="102">
        <v>1</v>
      </c>
      <c r="BI41" t="s">
        <v>85</v>
      </c>
    </row>
    <row r="42" spans="1:61" x14ac:dyDescent="0.25">
      <c r="A42" s="21">
        <v>42497</v>
      </c>
      <c r="B42" s="22" t="str">
        <f t="shared" si="0"/>
        <v>16128</v>
      </c>
      <c r="C42" t="s">
        <v>36</v>
      </c>
      <c r="D42" t="s">
        <v>82</v>
      </c>
      <c r="E42" s="9">
        <v>10</v>
      </c>
      <c r="F42" s="9">
        <v>5</v>
      </c>
      <c r="G42" t="s">
        <v>71</v>
      </c>
      <c r="H42">
        <v>28.4546347707509</v>
      </c>
      <c r="I42">
        <v>-96.431405888870302</v>
      </c>
      <c r="J42" t="s">
        <v>107</v>
      </c>
      <c r="K42">
        <v>1853</v>
      </c>
      <c r="L42" s="51" t="s">
        <v>85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AH42">
        <v>1</v>
      </c>
      <c r="AI42">
        <v>1</v>
      </c>
      <c r="AJ42">
        <v>0</v>
      </c>
      <c r="AK42">
        <v>1</v>
      </c>
      <c r="AL42">
        <v>1</v>
      </c>
      <c r="AM42">
        <v>1</v>
      </c>
      <c r="AP42" t="s">
        <v>84</v>
      </c>
      <c r="AR42" t="s">
        <v>101</v>
      </c>
      <c r="AS42" t="s">
        <v>83</v>
      </c>
      <c r="AT42">
        <v>140</v>
      </c>
      <c r="AV42" t="s">
        <v>99</v>
      </c>
      <c r="AW42" t="s">
        <v>83</v>
      </c>
      <c r="AX42">
        <v>160</v>
      </c>
      <c r="AZ42" s="51">
        <v>2</v>
      </c>
      <c r="BA42" s="107">
        <v>79</v>
      </c>
      <c r="BB42" s="42">
        <v>75.599999999999994</v>
      </c>
      <c r="BC42" s="102">
        <v>1015</v>
      </c>
      <c r="BD42" s="102">
        <v>1015.5</v>
      </c>
      <c r="BE42" t="s">
        <v>106</v>
      </c>
      <c r="BF42" s="102">
        <v>0</v>
      </c>
      <c r="BG42" s="91">
        <v>17</v>
      </c>
      <c r="BH42" s="102">
        <v>1</v>
      </c>
      <c r="BI42" t="s">
        <v>85</v>
      </c>
    </row>
    <row r="43" spans="1:61" x14ac:dyDescent="0.25">
      <c r="A43" s="21">
        <v>42497</v>
      </c>
      <c r="B43" s="22" t="str">
        <f t="shared" si="0"/>
        <v>16128</v>
      </c>
      <c r="C43" t="s">
        <v>36</v>
      </c>
      <c r="D43" t="s">
        <v>82</v>
      </c>
      <c r="E43" s="9">
        <v>10</v>
      </c>
      <c r="F43" s="9">
        <v>6</v>
      </c>
      <c r="G43" t="s">
        <v>72</v>
      </c>
      <c r="H43">
        <v>28.452323880046599</v>
      </c>
      <c r="I43">
        <v>-96.434492776170302</v>
      </c>
      <c r="J43" t="s">
        <v>107</v>
      </c>
      <c r="K43">
        <v>1842</v>
      </c>
      <c r="L43" s="51" t="s">
        <v>85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AH43">
        <v>1</v>
      </c>
      <c r="AI43">
        <v>0</v>
      </c>
      <c r="AJ43">
        <v>1</v>
      </c>
      <c r="AK43">
        <v>1</v>
      </c>
      <c r="AL43">
        <v>1</v>
      </c>
      <c r="AM43">
        <v>1</v>
      </c>
      <c r="AP43" t="s">
        <v>84</v>
      </c>
      <c r="AR43" t="s">
        <v>99</v>
      </c>
      <c r="AS43" t="s">
        <v>83</v>
      </c>
      <c r="AT43">
        <v>180</v>
      </c>
      <c r="AV43" t="s">
        <v>99</v>
      </c>
      <c r="AW43" t="s">
        <v>83</v>
      </c>
      <c r="AX43">
        <v>120</v>
      </c>
      <c r="AZ43" s="51">
        <v>2</v>
      </c>
      <c r="BA43" s="107">
        <v>79</v>
      </c>
      <c r="BB43" s="42">
        <v>75.599999999999994</v>
      </c>
      <c r="BC43" s="102">
        <v>1015</v>
      </c>
      <c r="BD43" s="102">
        <v>1015.5</v>
      </c>
      <c r="BE43" t="s">
        <v>106</v>
      </c>
      <c r="BF43" s="102">
        <v>0</v>
      </c>
      <c r="BG43" s="91">
        <v>16.8</v>
      </c>
      <c r="BH43" s="102">
        <v>1</v>
      </c>
      <c r="BI43" t="s">
        <v>85</v>
      </c>
    </row>
    <row r="44" spans="1:61" x14ac:dyDescent="0.25">
      <c r="A44" s="21">
        <v>42497</v>
      </c>
      <c r="B44" s="22" t="str">
        <f t="shared" si="0"/>
        <v>16128</v>
      </c>
      <c r="C44" t="s">
        <v>36</v>
      </c>
      <c r="D44" t="s">
        <v>82</v>
      </c>
      <c r="E44" s="9">
        <v>10</v>
      </c>
      <c r="F44" s="9">
        <v>7</v>
      </c>
      <c r="G44" t="s">
        <v>73</v>
      </c>
      <c r="H44">
        <v>28.449141774326499</v>
      </c>
      <c r="I44">
        <v>-96.436858568340497</v>
      </c>
      <c r="J44" t="s">
        <v>107</v>
      </c>
      <c r="K44">
        <v>1831</v>
      </c>
      <c r="L44" s="51" t="s">
        <v>85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AH44">
        <v>0</v>
      </c>
      <c r="AI44">
        <v>0</v>
      </c>
      <c r="AJ44">
        <v>1</v>
      </c>
      <c r="AK44">
        <v>0</v>
      </c>
      <c r="AL44">
        <v>1</v>
      </c>
      <c r="AM44">
        <v>1</v>
      </c>
      <c r="AP44" t="s">
        <v>106</v>
      </c>
      <c r="AR44" t="s">
        <v>99</v>
      </c>
      <c r="AS44" t="s">
        <v>99</v>
      </c>
      <c r="AT44">
        <v>100</v>
      </c>
      <c r="AZ44" s="51">
        <v>1</v>
      </c>
      <c r="BA44" s="107">
        <v>79</v>
      </c>
      <c r="BB44" s="42">
        <v>75.599999999999994</v>
      </c>
      <c r="BC44" s="102">
        <v>1015</v>
      </c>
      <c r="BD44" s="102">
        <v>1015.5</v>
      </c>
      <c r="BE44" t="s">
        <v>106</v>
      </c>
      <c r="BF44" s="102">
        <v>0</v>
      </c>
      <c r="BG44" s="91">
        <v>14.5</v>
      </c>
      <c r="BH44" s="102">
        <v>1</v>
      </c>
      <c r="BI44" t="s">
        <v>85</v>
      </c>
    </row>
    <row r="45" spans="1:61" x14ac:dyDescent="0.25">
      <c r="A45" s="21">
        <v>42497</v>
      </c>
      <c r="B45" s="22" t="str">
        <f t="shared" si="0"/>
        <v>16128</v>
      </c>
      <c r="C45" t="s">
        <v>36</v>
      </c>
      <c r="D45" t="s">
        <v>82</v>
      </c>
      <c r="E45" s="9">
        <v>10</v>
      </c>
      <c r="F45" s="9">
        <v>8</v>
      </c>
      <c r="G45" t="s">
        <v>74</v>
      </c>
      <c r="H45">
        <v>28.4471120964735</v>
      </c>
      <c r="I45">
        <v>-96.440198337659197</v>
      </c>
      <c r="J45" t="s">
        <v>107</v>
      </c>
      <c r="K45">
        <v>1821</v>
      </c>
      <c r="L45" s="51" t="s">
        <v>85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BA45" s="107">
        <v>79</v>
      </c>
      <c r="BB45" s="42">
        <v>75.599999999999994</v>
      </c>
      <c r="BC45" s="102">
        <v>1015</v>
      </c>
      <c r="BD45" s="102">
        <v>1015.5</v>
      </c>
      <c r="BE45" t="s">
        <v>106</v>
      </c>
      <c r="BF45" s="102">
        <v>0</v>
      </c>
      <c r="BG45" s="91">
        <v>14.2</v>
      </c>
      <c r="BH45" s="102">
        <v>1</v>
      </c>
      <c r="BI45" t="s">
        <v>85</v>
      </c>
    </row>
    <row r="46" spans="1:61" s="45" customFormat="1" x14ac:dyDescent="0.25">
      <c r="A46" s="70">
        <v>42497</v>
      </c>
      <c r="B46" s="71" t="str">
        <f t="shared" si="0"/>
        <v>16128</v>
      </c>
      <c r="C46" s="45" t="s">
        <v>36</v>
      </c>
      <c r="D46" s="45" t="s">
        <v>82</v>
      </c>
      <c r="E46" s="72">
        <v>10</v>
      </c>
      <c r="F46" s="72">
        <v>9</v>
      </c>
      <c r="G46" s="45" t="s">
        <v>75</v>
      </c>
      <c r="H46" s="45">
        <v>28.4451344702392</v>
      </c>
      <c r="I46" s="45">
        <v>-96.443581692874403</v>
      </c>
      <c r="J46" t="s">
        <v>107</v>
      </c>
      <c r="K46" s="45">
        <v>1809</v>
      </c>
      <c r="L46" s="51" t="s">
        <v>85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AA46" s="83"/>
      <c r="AF46" s="82"/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U46" s="83"/>
      <c r="AY46" s="83"/>
      <c r="AZ46" s="82"/>
      <c r="BA46" s="107">
        <v>79</v>
      </c>
      <c r="BB46" s="42">
        <v>75.599999999999994</v>
      </c>
      <c r="BC46" s="102">
        <v>1015</v>
      </c>
      <c r="BD46" s="102">
        <v>1015.5</v>
      </c>
      <c r="BE46" t="s">
        <v>106</v>
      </c>
      <c r="BF46" s="102">
        <v>0</v>
      </c>
      <c r="BG46" s="92">
        <v>9.4</v>
      </c>
      <c r="BH46" s="102">
        <v>1</v>
      </c>
      <c r="BI46" t="s">
        <v>85</v>
      </c>
    </row>
    <row r="47" spans="1:61" x14ac:dyDescent="0.25">
      <c r="A47" s="21">
        <v>42497</v>
      </c>
      <c r="B47" s="22" t="str">
        <f t="shared" si="0"/>
        <v>16128</v>
      </c>
      <c r="C47" t="s">
        <v>36</v>
      </c>
      <c r="D47" t="s">
        <v>98</v>
      </c>
      <c r="E47" s="9">
        <v>12</v>
      </c>
      <c r="F47" s="9">
        <v>1</v>
      </c>
      <c r="G47" t="s">
        <v>76</v>
      </c>
      <c r="H47">
        <v>28.4666364826262</v>
      </c>
      <c r="I47">
        <v>-96.450909571722093</v>
      </c>
      <c r="J47" t="s">
        <v>107</v>
      </c>
      <c r="K47">
        <v>1853</v>
      </c>
      <c r="L47" s="51" t="s">
        <v>85</v>
      </c>
      <c r="N47" s="56">
        <v>0</v>
      </c>
      <c r="O47" s="56">
        <v>0</v>
      </c>
      <c r="P47" s="56">
        <v>0</v>
      </c>
      <c r="Q47" s="56">
        <v>0</v>
      </c>
      <c r="R47" s="56">
        <v>0</v>
      </c>
      <c r="S47" s="56">
        <v>0</v>
      </c>
      <c r="AH47" s="56">
        <v>0</v>
      </c>
      <c r="AI47" s="56">
        <v>0</v>
      </c>
      <c r="AJ47" s="56">
        <v>0</v>
      </c>
      <c r="AK47" s="56">
        <v>0</v>
      </c>
      <c r="AL47" s="56">
        <v>0</v>
      </c>
      <c r="AM47" s="56">
        <v>0</v>
      </c>
      <c r="BA47" s="95">
        <v>78.7</v>
      </c>
      <c r="BB47" s="56">
        <v>75.099999999999994</v>
      </c>
      <c r="BC47" s="93">
        <v>1012.3</v>
      </c>
      <c r="BD47" s="56">
        <v>1012.8</v>
      </c>
      <c r="BE47" s="42">
        <v>1</v>
      </c>
      <c r="BF47" s="42">
        <v>1</v>
      </c>
      <c r="BG47" s="91">
        <v>9.6999999999999993</v>
      </c>
      <c r="BH47" s="42">
        <v>1</v>
      </c>
      <c r="BI47" t="s">
        <v>85</v>
      </c>
    </row>
    <row r="48" spans="1:61" x14ac:dyDescent="0.25">
      <c r="A48" s="21">
        <v>42497</v>
      </c>
      <c r="B48" s="22" t="str">
        <f t="shared" si="0"/>
        <v>16128</v>
      </c>
      <c r="C48" t="s">
        <v>36</v>
      </c>
      <c r="D48" t="s">
        <v>98</v>
      </c>
      <c r="E48" s="9">
        <v>12</v>
      </c>
      <c r="F48" s="9">
        <v>2</v>
      </c>
      <c r="G48" t="s">
        <v>77</v>
      </c>
      <c r="H48">
        <v>28.462842414155599</v>
      </c>
      <c r="I48">
        <v>-96.452029058709698</v>
      </c>
      <c r="J48" t="s">
        <v>107</v>
      </c>
      <c r="K48">
        <v>1840</v>
      </c>
      <c r="L48" s="51" t="s">
        <v>85</v>
      </c>
      <c r="N48" s="33">
        <v>0</v>
      </c>
      <c r="O48" s="33">
        <v>0</v>
      </c>
      <c r="P48" s="33">
        <v>0</v>
      </c>
      <c r="Q48" s="33">
        <v>0</v>
      </c>
      <c r="R48" s="33">
        <v>0</v>
      </c>
      <c r="S48" s="33">
        <v>0</v>
      </c>
      <c r="AH48" s="33">
        <v>0</v>
      </c>
      <c r="AI48" s="33">
        <v>0</v>
      </c>
      <c r="AJ48" s="33">
        <v>0</v>
      </c>
      <c r="AK48" s="33">
        <v>0</v>
      </c>
      <c r="AL48" s="33">
        <v>0</v>
      </c>
      <c r="AM48" s="33">
        <v>0</v>
      </c>
      <c r="BA48" s="89">
        <v>78.7</v>
      </c>
      <c r="BB48" s="33">
        <v>75.099999999999994</v>
      </c>
      <c r="BC48" s="103">
        <v>1012.3</v>
      </c>
      <c r="BD48" s="33">
        <v>1012.8</v>
      </c>
      <c r="BE48" s="42">
        <v>1</v>
      </c>
      <c r="BF48" s="42">
        <v>1</v>
      </c>
      <c r="BG48" s="91">
        <v>12.6</v>
      </c>
      <c r="BH48" s="42">
        <v>1</v>
      </c>
      <c r="BI48" t="s">
        <v>85</v>
      </c>
    </row>
    <row r="49" spans="1:61" x14ac:dyDescent="0.25">
      <c r="A49" s="21">
        <v>42497</v>
      </c>
      <c r="B49" s="22" t="str">
        <f t="shared" si="0"/>
        <v>16128</v>
      </c>
      <c r="C49" t="s">
        <v>36</v>
      </c>
      <c r="D49" t="s">
        <v>98</v>
      </c>
      <c r="E49" s="9">
        <v>12</v>
      </c>
      <c r="F49" s="9">
        <v>3</v>
      </c>
      <c r="G49" t="s">
        <v>78</v>
      </c>
      <c r="H49">
        <v>28.459419496357398</v>
      </c>
      <c r="I49">
        <v>-96.449928637593899</v>
      </c>
      <c r="J49" t="s">
        <v>107</v>
      </c>
      <c r="K49">
        <v>1826</v>
      </c>
      <c r="L49" s="51" t="s">
        <v>85</v>
      </c>
      <c r="N49" s="33">
        <v>0</v>
      </c>
      <c r="O49" s="33">
        <v>0</v>
      </c>
      <c r="P49" s="33">
        <v>0</v>
      </c>
      <c r="Q49" s="33">
        <v>0</v>
      </c>
      <c r="R49" s="33">
        <v>0</v>
      </c>
      <c r="S49" s="33">
        <v>0</v>
      </c>
      <c r="AH49" s="33">
        <v>0</v>
      </c>
      <c r="AI49" s="33">
        <v>0</v>
      </c>
      <c r="AJ49" s="33">
        <v>0</v>
      </c>
      <c r="AK49" s="33">
        <v>0</v>
      </c>
      <c r="AL49" s="33">
        <v>0</v>
      </c>
      <c r="AM49" s="33">
        <v>0</v>
      </c>
      <c r="BA49" s="89">
        <v>78.7</v>
      </c>
      <c r="BB49" s="33">
        <v>75.099999999999994</v>
      </c>
      <c r="BC49" s="103">
        <v>1012.3</v>
      </c>
      <c r="BD49" s="33">
        <v>1012.8</v>
      </c>
      <c r="BE49" s="42">
        <v>1</v>
      </c>
      <c r="BF49" s="42">
        <v>1</v>
      </c>
      <c r="BG49" s="91">
        <v>9.1</v>
      </c>
      <c r="BH49" s="42">
        <v>1</v>
      </c>
      <c r="BI49" t="s">
        <v>85</v>
      </c>
    </row>
    <row r="50" spans="1:61" x14ac:dyDescent="0.25">
      <c r="A50" s="21">
        <v>42497</v>
      </c>
      <c r="B50" s="22" t="str">
        <f t="shared" si="0"/>
        <v>16128</v>
      </c>
      <c r="C50" t="s">
        <v>36</v>
      </c>
      <c r="D50" t="s">
        <v>98</v>
      </c>
      <c r="E50" s="9">
        <v>12</v>
      </c>
      <c r="F50" s="9">
        <v>4</v>
      </c>
      <c r="G50" t="s">
        <v>79</v>
      </c>
      <c r="H50">
        <v>28.456062125041999</v>
      </c>
      <c r="I50">
        <v>-96.452231230214196</v>
      </c>
      <c r="J50" t="s">
        <v>107</v>
      </c>
      <c r="K50">
        <v>1818</v>
      </c>
      <c r="L50" s="51" t="s">
        <v>85</v>
      </c>
      <c r="N50" s="33">
        <v>0</v>
      </c>
      <c r="O50" s="33">
        <v>0</v>
      </c>
      <c r="P50" s="33">
        <v>0</v>
      </c>
      <c r="Q50" s="33">
        <v>0</v>
      </c>
      <c r="R50" s="33">
        <v>0</v>
      </c>
      <c r="S50" s="33">
        <v>0</v>
      </c>
      <c r="AH50" s="33">
        <v>0</v>
      </c>
      <c r="AI50" s="33">
        <v>0</v>
      </c>
      <c r="AJ50" s="33">
        <v>0</v>
      </c>
      <c r="AK50" s="33">
        <v>0</v>
      </c>
      <c r="AL50" s="33">
        <v>0</v>
      </c>
      <c r="AM50" s="33">
        <v>0</v>
      </c>
      <c r="BA50" s="89">
        <v>78.7</v>
      </c>
      <c r="BB50" s="33">
        <v>75.099999999999994</v>
      </c>
      <c r="BC50" s="103">
        <v>1012.3</v>
      </c>
      <c r="BD50" s="33">
        <v>1012.8</v>
      </c>
      <c r="BE50" s="42">
        <v>1</v>
      </c>
      <c r="BF50" s="42">
        <v>1</v>
      </c>
      <c r="BG50" s="91">
        <v>8.3000000000000007</v>
      </c>
      <c r="BH50" s="42">
        <v>1</v>
      </c>
      <c r="BI50" t="s">
        <v>85</v>
      </c>
    </row>
    <row r="51" spans="1:61" s="45" customFormat="1" x14ac:dyDescent="0.25">
      <c r="A51" s="70">
        <v>42497</v>
      </c>
      <c r="B51" s="71" t="str">
        <f t="shared" si="0"/>
        <v>16128</v>
      </c>
      <c r="C51" s="45" t="s">
        <v>36</v>
      </c>
      <c r="D51" s="45" t="s">
        <v>98</v>
      </c>
      <c r="E51" s="72">
        <v>12</v>
      </c>
      <c r="F51" s="72">
        <v>5</v>
      </c>
      <c r="G51" s="45" t="s">
        <v>80</v>
      </c>
      <c r="H51" s="45">
        <v>28.454578276723598</v>
      </c>
      <c r="I51" s="45">
        <v>-96.455977857112799</v>
      </c>
      <c r="J51" s="45" t="s">
        <v>107</v>
      </c>
      <c r="K51" s="45">
        <v>1810</v>
      </c>
      <c r="L51" s="82" t="s">
        <v>85</v>
      </c>
      <c r="N51" s="45">
        <v>0</v>
      </c>
      <c r="O51" s="45">
        <v>0</v>
      </c>
      <c r="P51" s="45">
        <v>0</v>
      </c>
      <c r="Q51" s="45">
        <v>0</v>
      </c>
      <c r="R51" s="45">
        <v>0</v>
      </c>
      <c r="S51" s="45">
        <v>0</v>
      </c>
      <c r="AA51" s="83"/>
      <c r="AF51" s="82"/>
      <c r="AH51" s="45">
        <v>0</v>
      </c>
      <c r="AI51" s="45">
        <v>0</v>
      </c>
      <c r="AJ51" s="45">
        <v>0</v>
      </c>
      <c r="AK51" s="45">
        <v>0</v>
      </c>
      <c r="AL51" s="45">
        <v>0</v>
      </c>
      <c r="AM51" s="45">
        <v>0</v>
      </c>
      <c r="AU51" s="83"/>
      <c r="AY51" s="83"/>
      <c r="AZ51" s="82"/>
      <c r="BA51" s="88">
        <v>78.7</v>
      </c>
      <c r="BB51" s="45">
        <v>75.099999999999994</v>
      </c>
      <c r="BC51" s="92">
        <v>1012.3</v>
      </c>
      <c r="BD51" s="45">
        <v>1012.8</v>
      </c>
      <c r="BE51" s="45">
        <v>1</v>
      </c>
      <c r="BF51" s="45">
        <v>1</v>
      </c>
      <c r="BG51" s="92">
        <v>9.6999999999999993</v>
      </c>
      <c r="BH51" s="45">
        <v>1</v>
      </c>
      <c r="BI51" s="45" t="s">
        <v>104</v>
      </c>
    </row>
    <row r="52" spans="1:61" x14ac:dyDescent="0.25">
      <c r="AF52" s="40">
        <f>COUNT(N5:N51)</f>
        <v>47</v>
      </c>
    </row>
  </sheetData>
  <mergeCells count="2">
    <mergeCell ref="M2:AF2"/>
    <mergeCell ref="AG2:AZ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Week1_AM</vt:lpstr>
      <vt:lpstr>Week1_PM</vt:lpstr>
      <vt:lpstr>Week2_AM</vt:lpstr>
      <vt:lpstr>Week2_PM</vt:lpstr>
      <vt:lpstr>Week3_AM</vt:lpstr>
      <vt:lpstr>Week3_PM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syrinx8</dc:creator>
  <cp:lastModifiedBy>James</cp:lastModifiedBy>
  <dcterms:created xsi:type="dcterms:W3CDTF">2015-04-12T20:22:35Z</dcterms:created>
  <dcterms:modified xsi:type="dcterms:W3CDTF">2016-08-29T13:57:00Z</dcterms:modified>
</cp:coreProperties>
</file>