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6\"/>
    </mc:Choice>
  </mc:AlternateContent>
  <bookViews>
    <workbookView xWindow="0" yWindow="0" windowWidth="25590" windowHeight="18390" tabRatio="604" activeTab="2"/>
  </bookViews>
  <sheets>
    <sheet name="Week1_AM" sheetId="1" r:id="rId1"/>
    <sheet name="Week1_PM" sheetId="3" r:id="rId2"/>
    <sheet name="Week2_AM" sheetId="4" r:id="rId3"/>
    <sheet name="Week2_PM" sheetId="5" r:id="rId4"/>
    <sheet name="Week3_AM" sheetId="6" r:id="rId5"/>
    <sheet name="Week3_PM" sheetId="7" r:id="rId6"/>
  </sheets>
  <calcPr calcId="152511"/>
</workbook>
</file>

<file path=xl/calcChain.xml><?xml version="1.0" encoding="utf-8"?>
<calcChain xmlns="http://schemas.openxmlformats.org/spreadsheetml/2006/main">
  <c r="AH110" i="1" l="1"/>
  <c r="CD5" i="7" l="1"/>
  <c r="CE5" i="7"/>
  <c r="CF5" i="7"/>
  <c r="CG5" i="7"/>
  <c r="CD6" i="7"/>
  <c r="CE6" i="7"/>
  <c r="CF6" i="7"/>
  <c r="CG6" i="7"/>
  <c r="CD7" i="7"/>
  <c r="CE7" i="7"/>
  <c r="CF7" i="7"/>
  <c r="CG7" i="7"/>
  <c r="CD8" i="7"/>
  <c r="CE8" i="7"/>
  <c r="CF8" i="7"/>
  <c r="CG8" i="7"/>
  <c r="CD9" i="7"/>
  <c r="CE9" i="7"/>
  <c r="CF9" i="7"/>
  <c r="CG9" i="7"/>
  <c r="CD10" i="7"/>
  <c r="CE10" i="7"/>
  <c r="CF10" i="7"/>
  <c r="CG10" i="7"/>
  <c r="CD11" i="7"/>
  <c r="CE11" i="7"/>
  <c r="CF11" i="7"/>
  <c r="CG11" i="7"/>
  <c r="CD12" i="7"/>
  <c r="CE12" i="7"/>
  <c r="CF12" i="7"/>
  <c r="CG12" i="7"/>
  <c r="CD13" i="7"/>
  <c r="CE13" i="7"/>
  <c r="CF13" i="7"/>
  <c r="CG13" i="7"/>
  <c r="CD14" i="7"/>
  <c r="CE14" i="7"/>
  <c r="CF14" i="7"/>
  <c r="CG14" i="7"/>
  <c r="CD15" i="7"/>
  <c r="CE15" i="7"/>
  <c r="CF15" i="7"/>
  <c r="CG15" i="7"/>
  <c r="CD16" i="7"/>
  <c r="CE16" i="7"/>
  <c r="CF16" i="7"/>
  <c r="CG16" i="7"/>
  <c r="CD17" i="7"/>
  <c r="CE17" i="7"/>
  <c r="CF17" i="7"/>
  <c r="CG17" i="7"/>
  <c r="CD18" i="7"/>
  <c r="CE18" i="7"/>
  <c r="CF18" i="7"/>
  <c r="CG18" i="7"/>
  <c r="CD19" i="7"/>
  <c r="CE19" i="7"/>
  <c r="CF19" i="7"/>
  <c r="CG19" i="7"/>
  <c r="CD20" i="7"/>
  <c r="CE20" i="7"/>
  <c r="CF20" i="7"/>
  <c r="CG20" i="7"/>
  <c r="CD21" i="7"/>
  <c r="CE21" i="7"/>
  <c r="CF21" i="7"/>
  <c r="CG21" i="7"/>
  <c r="CD22" i="7"/>
  <c r="CE22" i="7"/>
  <c r="CF22" i="7"/>
  <c r="CG22" i="7"/>
  <c r="CD23" i="7"/>
  <c r="CE23" i="7"/>
  <c r="CF23" i="7"/>
  <c r="CG23" i="7"/>
  <c r="CD24" i="7"/>
  <c r="CE24" i="7"/>
  <c r="CF24" i="7"/>
  <c r="CG24" i="7"/>
  <c r="CD25" i="7"/>
  <c r="CE25" i="7"/>
  <c r="CF25" i="7"/>
  <c r="CG25" i="7"/>
  <c r="CD26" i="7"/>
  <c r="CE26" i="7"/>
  <c r="CF26" i="7"/>
  <c r="CG26" i="7"/>
  <c r="CD27" i="7"/>
  <c r="CE27" i="7"/>
  <c r="CF27" i="7"/>
  <c r="CG27" i="7"/>
  <c r="CD28" i="7"/>
  <c r="CE28" i="7"/>
  <c r="CF28" i="7"/>
  <c r="CG28" i="7"/>
  <c r="CD29" i="7"/>
  <c r="CE29" i="7"/>
  <c r="CF29" i="7"/>
  <c r="CG29" i="7"/>
  <c r="CD30" i="7"/>
  <c r="CE30" i="7"/>
  <c r="CF30" i="7"/>
  <c r="CG30" i="7"/>
  <c r="CD31" i="7"/>
  <c r="CE31" i="7"/>
  <c r="CF31" i="7"/>
  <c r="CG31" i="7"/>
  <c r="CD32" i="7"/>
  <c r="CE32" i="7"/>
  <c r="CF32" i="7"/>
  <c r="CG32" i="7"/>
  <c r="CD33" i="7"/>
  <c r="CE33" i="7"/>
  <c r="CF33" i="7"/>
  <c r="CG33" i="7"/>
  <c r="CD34" i="7"/>
  <c r="CE34" i="7"/>
  <c r="CF34" i="7"/>
  <c r="CG34" i="7"/>
  <c r="CD35" i="7"/>
  <c r="CE35" i="7"/>
  <c r="CF35" i="7"/>
  <c r="CG35" i="7"/>
  <c r="CD36" i="7"/>
  <c r="CE36" i="7"/>
  <c r="CF36" i="7"/>
  <c r="CG36" i="7"/>
  <c r="CD37" i="7"/>
  <c r="CE37" i="7"/>
  <c r="CF37" i="7"/>
  <c r="CG37" i="7"/>
  <c r="CD38" i="7"/>
  <c r="CE38" i="7"/>
  <c r="CF38" i="7"/>
  <c r="CG38" i="7"/>
  <c r="CD39" i="7"/>
  <c r="CE39" i="7"/>
  <c r="CF39" i="7"/>
  <c r="CG39" i="7"/>
  <c r="CD40" i="7"/>
  <c r="CE40" i="7"/>
  <c r="CF40" i="7"/>
  <c r="CG40" i="7"/>
  <c r="CD41" i="7"/>
  <c r="CE41" i="7"/>
  <c r="CF41" i="7"/>
  <c r="CG41" i="7"/>
  <c r="CD42" i="7"/>
  <c r="CE42" i="7"/>
  <c r="CF42" i="7"/>
  <c r="CG42" i="7"/>
  <c r="CD43" i="7"/>
  <c r="CE43" i="7"/>
  <c r="CF43" i="7"/>
  <c r="CG43" i="7"/>
  <c r="CD44" i="7"/>
  <c r="CE44" i="7"/>
  <c r="CF44" i="7"/>
  <c r="CG44" i="7"/>
  <c r="CD45" i="7"/>
  <c r="CE45" i="7"/>
  <c r="CF45" i="7"/>
  <c r="CG45" i="7"/>
  <c r="CD46" i="7"/>
  <c r="CE46" i="7"/>
  <c r="CF46" i="7"/>
  <c r="CG46" i="7"/>
  <c r="CD47" i="7"/>
  <c r="CE47" i="7"/>
  <c r="CF47" i="7"/>
  <c r="CG47" i="7"/>
  <c r="CD48" i="7"/>
  <c r="CE48" i="7"/>
  <c r="CF48" i="7"/>
  <c r="CG48" i="7"/>
  <c r="CD49" i="7"/>
  <c r="CE49" i="7"/>
  <c r="CF49" i="7"/>
  <c r="CG49" i="7"/>
  <c r="CD50" i="7"/>
  <c r="CE50" i="7"/>
  <c r="CF50" i="7"/>
  <c r="CG50" i="7"/>
  <c r="CD51" i="7"/>
  <c r="CE51" i="7"/>
  <c r="CF51" i="7"/>
  <c r="CG51" i="7"/>
  <c r="CD52" i="7"/>
  <c r="CE52" i="7"/>
  <c r="CF52" i="7"/>
  <c r="CG52" i="7"/>
  <c r="CD53" i="7"/>
  <c r="CE53" i="7"/>
  <c r="CF53" i="7"/>
  <c r="CG53" i="7"/>
  <c r="CD54" i="7"/>
  <c r="CE54" i="7"/>
  <c r="CF54" i="7"/>
  <c r="CG54" i="7"/>
  <c r="CD55" i="7"/>
  <c r="CE55" i="7"/>
  <c r="CF55" i="7"/>
  <c r="CG55" i="7"/>
  <c r="CD56" i="7"/>
  <c r="CE56" i="7"/>
  <c r="CF56" i="7"/>
  <c r="CG56" i="7"/>
  <c r="CD57" i="7"/>
  <c r="CE57" i="7"/>
  <c r="CF57" i="7"/>
  <c r="CG57" i="7"/>
  <c r="CD58" i="7"/>
  <c r="CE58" i="7"/>
  <c r="CF58" i="7"/>
  <c r="CG58" i="7"/>
  <c r="CD59" i="7"/>
  <c r="CE59" i="7"/>
  <c r="CF59" i="7"/>
  <c r="CG59" i="7"/>
  <c r="CD60" i="7"/>
  <c r="CE60" i="7"/>
  <c r="CF60" i="7"/>
  <c r="CG60" i="7"/>
  <c r="CD61" i="7"/>
  <c r="CE61" i="7"/>
  <c r="CF61" i="7"/>
  <c r="CG61" i="7"/>
  <c r="CD62" i="7"/>
  <c r="CE62" i="7"/>
  <c r="CF62" i="7"/>
  <c r="CG62" i="7"/>
  <c r="CD63" i="7"/>
  <c r="CE63" i="7"/>
  <c r="CF63" i="7"/>
  <c r="CG63" i="7"/>
  <c r="CD64" i="7"/>
  <c r="CE64" i="7"/>
  <c r="CF64" i="7"/>
  <c r="CG64" i="7"/>
  <c r="CD65" i="7"/>
  <c r="CE65" i="7"/>
  <c r="CF65" i="7"/>
  <c r="CG65" i="7"/>
  <c r="CD66" i="7"/>
  <c r="CE66" i="7"/>
  <c r="CF66" i="7"/>
  <c r="CG66" i="7"/>
  <c r="CD67" i="7"/>
  <c r="CE67" i="7"/>
  <c r="CF67" i="7"/>
  <c r="CG67" i="7"/>
  <c r="CD68" i="7"/>
  <c r="CE68" i="7"/>
  <c r="CF68" i="7"/>
  <c r="CG68" i="7"/>
  <c r="CD69" i="7"/>
  <c r="CE69" i="7"/>
  <c r="CF69" i="7"/>
  <c r="CG69" i="7"/>
  <c r="CD70" i="7"/>
  <c r="CE70" i="7"/>
  <c r="CF70" i="7"/>
  <c r="CG70" i="7"/>
  <c r="CD71" i="7"/>
  <c r="CE71" i="7"/>
  <c r="CF71" i="7"/>
  <c r="CG71" i="7"/>
  <c r="CD72" i="7"/>
  <c r="CE72" i="7"/>
  <c r="CF72" i="7"/>
  <c r="CG72" i="7"/>
  <c r="CD73" i="7"/>
  <c r="CE73" i="7"/>
  <c r="CF73" i="7"/>
  <c r="CG73" i="7"/>
  <c r="CD74" i="7"/>
  <c r="CE74" i="7"/>
  <c r="CF74" i="7"/>
  <c r="CG74" i="7"/>
  <c r="CD75" i="7"/>
  <c r="CE75" i="7"/>
  <c r="CF75" i="7"/>
  <c r="CG75" i="7"/>
  <c r="CD76" i="7"/>
  <c r="CE76" i="7"/>
  <c r="CF76" i="7"/>
  <c r="CG76" i="7"/>
  <c r="CD77" i="7"/>
  <c r="CE77" i="7"/>
  <c r="CF77" i="7"/>
  <c r="CG77" i="7"/>
  <c r="CD78" i="7"/>
  <c r="CE78" i="7"/>
  <c r="CF78" i="7"/>
  <c r="CG78" i="7"/>
  <c r="CD79" i="7"/>
  <c r="CE79" i="7"/>
  <c r="CF79" i="7"/>
  <c r="CG79" i="7"/>
  <c r="CD80" i="7"/>
  <c r="CE80" i="7"/>
  <c r="CF80" i="7"/>
  <c r="CG80" i="7"/>
  <c r="CD81" i="7"/>
  <c r="CE81" i="7"/>
  <c r="CF81" i="7"/>
  <c r="CG81" i="7"/>
  <c r="CD82" i="7"/>
  <c r="CE82" i="7"/>
  <c r="CF82" i="7"/>
  <c r="CG82" i="7"/>
  <c r="CD83" i="7"/>
  <c r="CE83" i="7"/>
  <c r="CF83" i="7"/>
  <c r="CG83" i="7"/>
  <c r="CD84" i="7"/>
  <c r="CE84" i="7"/>
  <c r="CF84" i="7"/>
  <c r="CG84" i="7"/>
  <c r="CD85" i="7"/>
  <c r="CE85" i="7"/>
  <c r="CF85" i="7"/>
  <c r="CG85" i="7"/>
  <c r="CD86" i="7"/>
  <c r="CE86" i="7"/>
  <c r="CF86" i="7"/>
  <c r="CG86" i="7"/>
  <c r="CD87" i="7"/>
  <c r="CE87" i="7"/>
  <c r="CF87" i="7"/>
  <c r="CG87" i="7"/>
  <c r="CD88" i="7"/>
  <c r="CE88" i="7"/>
  <c r="CF88" i="7"/>
  <c r="CG88" i="7"/>
  <c r="CD89" i="7"/>
  <c r="CE89" i="7"/>
  <c r="CF89" i="7"/>
  <c r="CG89" i="7"/>
  <c r="CD90" i="7"/>
  <c r="CE90" i="7"/>
  <c r="CF90" i="7"/>
  <c r="CG90" i="7"/>
  <c r="CD91" i="7"/>
  <c r="CE91" i="7"/>
  <c r="CF91" i="7"/>
  <c r="CG91" i="7"/>
  <c r="CD92" i="7"/>
  <c r="CE92" i="7"/>
  <c r="CF92" i="7"/>
  <c r="CG92" i="7"/>
  <c r="CD93" i="7"/>
  <c r="CE93" i="7"/>
  <c r="CF93" i="7"/>
  <c r="CG93" i="7"/>
  <c r="CD94" i="7"/>
  <c r="CE94" i="7"/>
  <c r="CF94" i="7"/>
  <c r="CG94" i="7"/>
  <c r="CD95" i="7"/>
  <c r="CE95" i="7"/>
  <c r="CF95" i="7"/>
  <c r="CG95" i="7"/>
  <c r="CD96" i="7"/>
  <c r="CE96" i="7"/>
  <c r="CF96" i="7"/>
  <c r="CG96" i="7"/>
  <c r="CD97" i="7"/>
  <c r="CE97" i="7"/>
  <c r="CF97" i="7"/>
  <c r="CG97" i="7"/>
  <c r="CD98" i="7"/>
  <c r="CE98" i="7"/>
  <c r="CF98" i="7"/>
  <c r="CG98" i="7"/>
  <c r="CD99" i="7"/>
  <c r="CE99" i="7"/>
  <c r="CF99" i="7"/>
  <c r="CG99" i="7"/>
  <c r="CD100" i="7"/>
  <c r="CE100" i="7"/>
  <c r="CF100" i="7"/>
  <c r="CG100" i="7"/>
  <c r="CD101" i="7"/>
  <c r="CE101" i="7"/>
  <c r="CF101" i="7"/>
  <c r="CG101" i="7"/>
  <c r="CD102" i="7"/>
  <c r="CE102" i="7"/>
  <c r="CF102" i="7"/>
  <c r="CG102" i="7"/>
  <c r="CD103" i="7"/>
  <c r="CE103" i="7"/>
  <c r="CF103" i="7"/>
  <c r="CG103" i="7"/>
  <c r="CD104" i="7"/>
  <c r="CE104" i="7"/>
  <c r="CF104" i="7"/>
  <c r="CG104" i="7"/>
  <c r="CD105" i="7"/>
  <c r="CE105" i="7"/>
  <c r="CF105" i="7"/>
  <c r="CG105" i="7"/>
  <c r="CD106" i="7"/>
  <c r="CE106" i="7"/>
  <c r="CF106" i="7"/>
  <c r="CG106" i="7"/>
  <c r="CD107" i="7"/>
  <c r="CE107" i="7"/>
  <c r="CF107" i="7"/>
  <c r="CG107" i="7"/>
  <c r="CD108" i="7"/>
  <c r="CE108" i="7"/>
  <c r="CF108" i="7"/>
  <c r="CG108" i="7"/>
  <c r="CG4" i="7"/>
  <c r="CF4" i="7"/>
  <c r="CE4" i="7"/>
  <c r="CD4" i="7"/>
  <c r="CH5" i="6"/>
  <c r="CI5" i="6"/>
  <c r="CJ5" i="6"/>
  <c r="CK5" i="6"/>
  <c r="CH6" i="6"/>
  <c r="CI6" i="6"/>
  <c r="CJ6" i="6"/>
  <c r="CK6" i="6"/>
  <c r="CH7" i="6"/>
  <c r="CI7" i="6"/>
  <c r="CJ7" i="6"/>
  <c r="CK7" i="6"/>
  <c r="CH8" i="6"/>
  <c r="CI8" i="6"/>
  <c r="CJ8" i="6"/>
  <c r="CK8" i="6"/>
  <c r="CH9" i="6"/>
  <c r="CI9" i="6"/>
  <c r="CJ9" i="6"/>
  <c r="CK9" i="6"/>
  <c r="CH10" i="6"/>
  <c r="CI10" i="6"/>
  <c r="CJ10" i="6"/>
  <c r="CK10" i="6"/>
  <c r="CH11" i="6"/>
  <c r="CI11" i="6"/>
  <c r="CJ11" i="6"/>
  <c r="CK11" i="6"/>
  <c r="CH12" i="6"/>
  <c r="CI12" i="6"/>
  <c r="CJ12" i="6"/>
  <c r="CK12" i="6"/>
  <c r="CH13" i="6"/>
  <c r="CI13" i="6"/>
  <c r="CJ13" i="6"/>
  <c r="CK13" i="6"/>
  <c r="CH14" i="6"/>
  <c r="CI14" i="6"/>
  <c r="CJ14" i="6"/>
  <c r="CK14" i="6"/>
  <c r="CH15" i="6"/>
  <c r="CI15" i="6"/>
  <c r="CJ15" i="6"/>
  <c r="CK15" i="6"/>
  <c r="CH16" i="6"/>
  <c r="CI16" i="6"/>
  <c r="CJ16" i="6"/>
  <c r="CK16" i="6"/>
  <c r="CH17" i="6"/>
  <c r="CI17" i="6"/>
  <c r="CJ17" i="6"/>
  <c r="CK17" i="6"/>
  <c r="CH18" i="6"/>
  <c r="CI18" i="6"/>
  <c r="CJ18" i="6"/>
  <c r="CK18" i="6"/>
  <c r="CH19" i="6"/>
  <c r="CI19" i="6"/>
  <c r="CJ19" i="6"/>
  <c r="CK19" i="6"/>
  <c r="CH20" i="6"/>
  <c r="CI20" i="6"/>
  <c r="CJ20" i="6"/>
  <c r="CK20" i="6"/>
  <c r="CH21" i="6"/>
  <c r="CI21" i="6"/>
  <c r="CJ21" i="6"/>
  <c r="CK21" i="6"/>
  <c r="CH22" i="6"/>
  <c r="CI22" i="6"/>
  <c r="CJ22" i="6"/>
  <c r="CK22" i="6"/>
  <c r="CH23" i="6"/>
  <c r="CI23" i="6"/>
  <c r="CJ23" i="6"/>
  <c r="CK23" i="6"/>
  <c r="CH24" i="6"/>
  <c r="CI24" i="6"/>
  <c r="CJ24" i="6"/>
  <c r="CK24" i="6"/>
  <c r="CH25" i="6"/>
  <c r="CI25" i="6"/>
  <c r="CJ25" i="6"/>
  <c r="CK25" i="6"/>
  <c r="CH26" i="6"/>
  <c r="CI26" i="6"/>
  <c r="CJ26" i="6"/>
  <c r="CK26" i="6"/>
  <c r="CH27" i="6"/>
  <c r="CI27" i="6"/>
  <c r="CJ27" i="6"/>
  <c r="CK27" i="6"/>
  <c r="CH28" i="6"/>
  <c r="CI28" i="6"/>
  <c r="CJ28" i="6"/>
  <c r="CK28" i="6"/>
  <c r="CH29" i="6"/>
  <c r="CI29" i="6"/>
  <c r="CJ29" i="6"/>
  <c r="CK29" i="6"/>
  <c r="CH30" i="6"/>
  <c r="CI30" i="6"/>
  <c r="CJ30" i="6"/>
  <c r="CK30" i="6"/>
  <c r="CH31" i="6"/>
  <c r="CI31" i="6"/>
  <c r="CJ31" i="6"/>
  <c r="CK31" i="6"/>
  <c r="CH32" i="6"/>
  <c r="CI32" i="6"/>
  <c r="CJ32" i="6"/>
  <c r="CK32" i="6"/>
  <c r="CH33" i="6"/>
  <c r="CI33" i="6"/>
  <c r="CJ33" i="6"/>
  <c r="CK33" i="6"/>
  <c r="CH34" i="6"/>
  <c r="CI34" i="6"/>
  <c r="CJ34" i="6"/>
  <c r="CK34" i="6"/>
  <c r="CH35" i="6"/>
  <c r="CI35" i="6"/>
  <c r="CJ35" i="6"/>
  <c r="CK35" i="6"/>
  <c r="CH36" i="6"/>
  <c r="CI36" i="6"/>
  <c r="CJ36" i="6"/>
  <c r="CK36" i="6"/>
  <c r="CH37" i="6"/>
  <c r="CI37" i="6"/>
  <c r="CJ37" i="6"/>
  <c r="CK37" i="6"/>
  <c r="CH38" i="6"/>
  <c r="CI38" i="6"/>
  <c r="CJ38" i="6"/>
  <c r="CK38" i="6"/>
  <c r="CH39" i="6"/>
  <c r="CI39" i="6"/>
  <c r="CJ39" i="6"/>
  <c r="CK39" i="6"/>
  <c r="CH40" i="6"/>
  <c r="CI40" i="6"/>
  <c r="CJ40" i="6"/>
  <c r="CK40" i="6"/>
  <c r="CH41" i="6"/>
  <c r="CI41" i="6"/>
  <c r="CJ41" i="6"/>
  <c r="CK41" i="6"/>
  <c r="CH42" i="6"/>
  <c r="CI42" i="6"/>
  <c r="CJ42" i="6"/>
  <c r="CK42" i="6"/>
  <c r="CH43" i="6"/>
  <c r="CI43" i="6"/>
  <c r="CJ43" i="6"/>
  <c r="CK43" i="6"/>
  <c r="CH44" i="6"/>
  <c r="CI44" i="6"/>
  <c r="CJ44" i="6"/>
  <c r="CK44" i="6"/>
  <c r="CH45" i="6"/>
  <c r="CI45" i="6"/>
  <c r="CJ45" i="6"/>
  <c r="CK45" i="6"/>
  <c r="CH46" i="6"/>
  <c r="CI46" i="6"/>
  <c r="CJ46" i="6"/>
  <c r="CK46" i="6"/>
  <c r="CH47" i="6"/>
  <c r="CI47" i="6"/>
  <c r="CJ47" i="6"/>
  <c r="CK47" i="6"/>
  <c r="CH48" i="6"/>
  <c r="CI48" i="6"/>
  <c r="CJ48" i="6"/>
  <c r="CK48" i="6"/>
  <c r="CH49" i="6"/>
  <c r="CI49" i="6"/>
  <c r="CJ49" i="6"/>
  <c r="CK49" i="6"/>
  <c r="CH50" i="6"/>
  <c r="CI50" i="6"/>
  <c r="CJ50" i="6"/>
  <c r="CK50" i="6"/>
  <c r="CH51" i="6"/>
  <c r="CI51" i="6"/>
  <c r="CJ51" i="6"/>
  <c r="CK51" i="6"/>
  <c r="CH52" i="6"/>
  <c r="CI52" i="6"/>
  <c r="CJ52" i="6"/>
  <c r="CK52" i="6"/>
  <c r="CH53" i="6"/>
  <c r="CI53" i="6"/>
  <c r="CJ53" i="6"/>
  <c r="CK53" i="6"/>
  <c r="CH54" i="6"/>
  <c r="CI54" i="6"/>
  <c r="CJ54" i="6"/>
  <c r="CK54" i="6"/>
  <c r="CH55" i="6"/>
  <c r="CI55" i="6"/>
  <c r="CJ55" i="6"/>
  <c r="CK55" i="6"/>
  <c r="CH56" i="6"/>
  <c r="CI56" i="6"/>
  <c r="CJ56" i="6"/>
  <c r="CK56" i="6"/>
  <c r="CH57" i="6"/>
  <c r="CI57" i="6"/>
  <c r="CJ57" i="6"/>
  <c r="CK57" i="6"/>
  <c r="CH58" i="6"/>
  <c r="CI58" i="6"/>
  <c r="CJ58" i="6"/>
  <c r="CK58" i="6"/>
  <c r="CH59" i="6"/>
  <c r="CI59" i="6"/>
  <c r="CJ59" i="6"/>
  <c r="CK59" i="6"/>
  <c r="CH60" i="6"/>
  <c r="CI60" i="6"/>
  <c r="CJ60" i="6"/>
  <c r="CK60" i="6"/>
  <c r="CH61" i="6"/>
  <c r="CI61" i="6"/>
  <c r="CJ61" i="6"/>
  <c r="CK61" i="6"/>
  <c r="CH62" i="6"/>
  <c r="CI62" i="6"/>
  <c r="CJ62" i="6"/>
  <c r="CK62" i="6"/>
  <c r="CH63" i="6"/>
  <c r="CI63" i="6"/>
  <c r="CJ63" i="6"/>
  <c r="CK63" i="6"/>
  <c r="CH64" i="6"/>
  <c r="CI64" i="6"/>
  <c r="CJ64" i="6"/>
  <c r="CK64" i="6"/>
  <c r="CH65" i="6"/>
  <c r="CI65" i="6"/>
  <c r="CJ65" i="6"/>
  <c r="CK65" i="6"/>
  <c r="CH66" i="6"/>
  <c r="CI66" i="6"/>
  <c r="CJ66" i="6"/>
  <c r="CK66" i="6"/>
  <c r="CH67" i="6"/>
  <c r="CI67" i="6"/>
  <c r="CJ67" i="6"/>
  <c r="CK67" i="6"/>
  <c r="CH68" i="6"/>
  <c r="CI68" i="6"/>
  <c r="CJ68" i="6"/>
  <c r="CK68" i="6"/>
  <c r="CH69" i="6"/>
  <c r="CI69" i="6"/>
  <c r="CJ69" i="6"/>
  <c r="CK69" i="6"/>
  <c r="CH70" i="6"/>
  <c r="CI70" i="6"/>
  <c r="CJ70" i="6"/>
  <c r="CK70" i="6"/>
  <c r="CH71" i="6"/>
  <c r="CI71" i="6"/>
  <c r="CJ71" i="6"/>
  <c r="CK71" i="6"/>
  <c r="CH72" i="6"/>
  <c r="CI72" i="6"/>
  <c r="CJ72" i="6"/>
  <c r="CK72" i="6"/>
  <c r="CH73" i="6"/>
  <c r="CI73" i="6"/>
  <c r="CJ73" i="6"/>
  <c r="CK73" i="6"/>
  <c r="CH74" i="6"/>
  <c r="CI74" i="6"/>
  <c r="CJ74" i="6"/>
  <c r="CK74" i="6"/>
  <c r="CH75" i="6"/>
  <c r="CI75" i="6"/>
  <c r="CJ75" i="6"/>
  <c r="CK75" i="6"/>
  <c r="CH76" i="6"/>
  <c r="CI76" i="6"/>
  <c r="CJ76" i="6"/>
  <c r="CK76" i="6"/>
  <c r="CH77" i="6"/>
  <c r="CI77" i="6"/>
  <c r="CJ77" i="6"/>
  <c r="CK77" i="6"/>
  <c r="CH78" i="6"/>
  <c r="CI78" i="6"/>
  <c r="CJ78" i="6"/>
  <c r="CK78" i="6"/>
  <c r="CH79" i="6"/>
  <c r="CI79" i="6"/>
  <c r="CJ79" i="6"/>
  <c r="CK79" i="6"/>
  <c r="CH80" i="6"/>
  <c r="CI80" i="6"/>
  <c r="CJ80" i="6"/>
  <c r="CK80" i="6"/>
  <c r="CH81" i="6"/>
  <c r="CI81" i="6"/>
  <c r="CJ81" i="6"/>
  <c r="CK81" i="6"/>
  <c r="CH82" i="6"/>
  <c r="CI82" i="6"/>
  <c r="CJ82" i="6"/>
  <c r="CK82" i="6"/>
  <c r="CH83" i="6"/>
  <c r="CI83" i="6"/>
  <c r="CJ83" i="6"/>
  <c r="CK83" i="6"/>
  <c r="CH84" i="6"/>
  <c r="CI84" i="6"/>
  <c r="CJ84" i="6"/>
  <c r="CK84" i="6"/>
  <c r="CH85" i="6"/>
  <c r="CI85" i="6"/>
  <c r="CJ85" i="6"/>
  <c r="CK85" i="6"/>
  <c r="CH86" i="6"/>
  <c r="CI86" i="6"/>
  <c r="CJ86" i="6"/>
  <c r="CK86" i="6"/>
  <c r="CH87" i="6"/>
  <c r="CI87" i="6"/>
  <c r="CJ87" i="6"/>
  <c r="CK87" i="6"/>
  <c r="CH88" i="6"/>
  <c r="CI88" i="6"/>
  <c r="CJ88" i="6"/>
  <c r="CK88" i="6"/>
  <c r="CH89" i="6"/>
  <c r="CI89" i="6"/>
  <c r="CJ89" i="6"/>
  <c r="CK89" i="6"/>
  <c r="CH90" i="6"/>
  <c r="CI90" i="6"/>
  <c r="CJ90" i="6"/>
  <c r="CK90" i="6"/>
  <c r="CH91" i="6"/>
  <c r="CI91" i="6"/>
  <c r="CJ91" i="6"/>
  <c r="CK91" i="6"/>
  <c r="CH92" i="6"/>
  <c r="CI92" i="6"/>
  <c r="CJ92" i="6"/>
  <c r="CK92" i="6"/>
  <c r="CH93" i="6"/>
  <c r="CI93" i="6"/>
  <c r="CJ93" i="6"/>
  <c r="CK93" i="6"/>
  <c r="CH94" i="6"/>
  <c r="CI94" i="6"/>
  <c r="CJ94" i="6"/>
  <c r="CK94" i="6"/>
  <c r="CH95" i="6"/>
  <c r="CI95" i="6"/>
  <c r="CJ95" i="6"/>
  <c r="CK95" i="6"/>
  <c r="CH96" i="6"/>
  <c r="CI96" i="6"/>
  <c r="CJ96" i="6"/>
  <c r="CK96" i="6"/>
  <c r="CH97" i="6"/>
  <c r="CI97" i="6"/>
  <c r="CJ97" i="6"/>
  <c r="CK97" i="6"/>
  <c r="CH98" i="6"/>
  <c r="CI98" i="6"/>
  <c r="CJ98" i="6"/>
  <c r="CK98" i="6"/>
  <c r="CH99" i="6"/>
  <c r="CI99" i="6"/>
  <c r="CJ99" i="6"/>
  <c r="CK99" i="6"/>
  <c r="CH100" i="6"/>
  <c r="CI100" i="6"/>
  <c r="CJ100" i="6"/>
  <c r="CK100" i="6"/>
  <c r="CH101" i="6"/>
  <c r="CI101" i="6"/>
  <c r="CJ101" i="6"/>
  <c r="CK101" i="6"/>
  <c r="CH102" i="6"/>
  <c r="CI102" i="6"/>
  <c r="CJ102" i="6"/>
  <c r="CK102" i="6"/>
  <c r="CH103" i="6"/>
  <c r="CI103" i="6"/>
  <c r="CJ103" i="6"/>
  <c r="CK103" i="6"/>
  <c r="CH104" i="6"/>
  <c r="CI104" i="6"/>
  <c r="CJ104" i="6"/>
  <c r="CK104" i="6"/>
  <c r="CH105" i="6"/>
  <c r="CI105" i="6"/>
  <c r="CJ105" i="6"/>
  <c r="CK105" i="6"/>
  <c r="CH106" i="6"/>
  <c r="CI106" i="6"/>
  <c r="CJ106" i="6"/>
  <c r="CK106" i="6"/>
  <c r="CH107" i="6"/>
  <c r="CI107" i="6"/>
  <c r="CJ107" i="6"/>
  <c r="CK107" i="6"/>
  <c r="CH108" i="6"/>
  <c r="CI108" i="6"/>
  <c r="CJ108" i="6"/>
  <c r="CK108" i="6"/>
  <c r="CK4" i="6"/>
  <c r="CJ4" i="6"/>
  <c r="CI4" i="6"/>
  <c r="CH4" i="6"/>
  <c r="CC5" i="5"/>
  <c r="CD5" i="5"/>
  <c r="CE5" i="5"/>
  <c r="CF5" i="5"/>
  <c r="CC6" i="5"/>
  <c r="CD6" i="5"/>
  <c r="CE6" i="5"/>
  <c r="CF6" i="5"/>
  <c r="CC7" i="5"/>
  <c r="CD7" i="5"/>
  <c r="CE7" i="5"/>
  <c r="CF7" i="5"/>
  <c r="CC8" i="5"/>
  <c r="CD8" i="5"/>
  <c r="CE8" i="5"/>
  <c r="CF8" i="5"/>
  <c r="CC9" i="5"/>
  <c r="CD9" i="5"/>
  <c r="CE9" i="5"/>
  <c r="CF9" i="5"/>
  <c r="CC10" i="5"/>
  <c r="CD10" i="5"/>
  <c r="CE10" i="5"/>
  <c r="CF10" i="5"/>
  <c r="CC11" i="5"/>
  <c r="CD11" i="5"/>
  <c r="CE11" i="5"/>
  <c r="CF11" i="5"/>
  <c r="CC12" i="5"/>
  <c r="CD12" i="5"/>
  <c r="CE12" i="5"/>
  <c r="CF12" i="5"/>
  <c r="CC13" i="5"/>
  <c r="CD13" i="5"/>
  <c r="CE13" i="5"/>
  <c r="CF13" i="5"/>
  <c r="CC14" i="5"/>
  <c r="CD14" i="5"/>
  <c r="CE14" i="5"/>
  <c r="CF14" i="5"/>
  <c r="CC15" i="5"/>
  <c r="CD15" i="5"/>
  <c r="CE15" i="5"/>
  <c r="CF15" i="5"/>
  <c r="CC16" i="5"/>
  <c r="CD16" i="5"/>
  <c r="CE16" i="5"/>
  <c r="CF16" i="5"/>
  <c r="CC17" i="5"/>
  <c r="CD17" i="5"/>
  <c r="CE17" i="5"/>
  <c r="CF17" i="5"/>
  <c r="CC18" i="5"/>
  <c r="CD18" i="5"/>
  <c r="CE18" i="5"/>
  <c r="CF18" i="5"/>
  <c r="CC19" i="5"/>
  <c r="CD19" i="5"/>
  <c r="CE19" i="5"/>
  <c r="CF19" i="5"/>
  <c r="CC20" i="5"/>
  <c r="CD20" i="5"/>
  <c r="CE20" i="5"/>
  <c r="CF20" i="5"/>
  <c r="CC21" i="5"/>
  <c r="CD21" i="5"/>
  <c r="CE21" i="5"/>
  <c r="CF21" i="5"/>
  <c r="CC22" i="5"/>
  <c r="CD22" i="5"/>
  <c r="CE22" i="5"/>
  <c r="CF22" i="5"/>
  <c r="CC23" i="5"/>
  <c r="CD23" i="5"/>
  <c r="CE23" i="5"/>
  <c r="CF23" i="5"/>
  <c r="CC24" i="5"/>
  <c r="CD24" i="5"/>
  <c r="CE24" i="5"/>
  <c r="CF24" i="5"/>
  <c r="CC25" i="5"/>
  <c r="CD25" i="5"/>
  <c r="CE25" i="5"/>
  <c r="CF25" i="5"/>
  <c r="CC26" i="5"/>
  <c r="CD26" i="5"/>
  <c r="CE26" i="5"/>
  <c r="CF26" i="5"/>
  <c r="CC27" i="5"/>
  <c r="CD27" i="5"/>
  <c r="CE27" i="5"/>
  <c r="CF27" i="5"/>
  <c r="CC28" i="5"/>
  <c r="CD28" i="5"/>
  <c r="CE28" i="5"/>
  <c r="CF28" i="5"/>
  <c r="CC29" i="5"/>
  <c r="CD29" i="5"/>
  <c r="CE29" i="5"/>
  <c r="CF29" i="5"/>
  <c r="CC30" i="5"/>
  <c r="CD30" i="5"/>
  <c r="CE30" i="5"/>
  <c r="CF30" i="5"/>
  <c r="CC31" i="5"/>
  <c r="CD31" i="5"/>
  <c r="CE31" i="5"/>
  <c r="CF31" i="5"/>
  <c r="CC32" i="5"/>
  <c r="CD32" i="5"/>
  <c r="CE32" i="5"/>
  <c r="CF32" i="5"/>
  <c r="CC33" i="5"/>
  <c r="CD33" i="5"/>
  <c r="CE33" i="5"/>
  <c r="CF33" i="5"/>
  <c r="CC34" i="5"/>
  <c r="CD34" i="5"/>
  <c r="CE34" i="5"/>
  <c r="CF34" i="5"/>
  <c r="CC35" i="5"/>
  <c r="CD35" i="5"/>
  <c r="CE35" i="5"/>
  <c r="CF35" i="5"/>
  <c r="CC36" i="5"/>
  <c r="CD36" i="5"/>
  <c r="CE36" i="5"/>
  <c r="CF36" i="5"/>
  <c r="CC37" i="5"/>
  <c r="CD37" i="5"/>
  <c r="CE37" i="5"/>
  <c r="CF37" i="5"/>
  <c r="CC38" i="5"/>
  <c r="CD38" i="5"/>
  <c r="CE38" i="5"/>
  <c r="CF38" i="5"/>
  <c r="CC39" i="5"/>
  <c r="CD39" i="5"/>
  <c r="CE39" i="5"/>
  <c r="CF39" i="5"/>
  <c r="CC40" i="5"/>
  <c r="CD40" i="5"/>
  <c r="CE40" i="5"/>
  <c r="CF40" i="5"/>
  <c r="CC41" i="5"/>
  <c r="CD41" i="5"/>
  <c r="CE41" i="5"/>
  <c r="CF41" i="5"/>
  <c r="CC42" i="5"/>
  <c r="CD42" i="5"/>
  <c r="CE42" i="5"/>
  <c r="CF42" i="5"/>
  <c r="CC43" i="5"/>
  <c r="CD43" i="5"/>
  <c r="CE43" i="5"/>
  <c r="CF43" i="5"/>
  <c r="CC44" i="5"/>
  <c r="CD44" i="5"/>
  <c r="CE44" i="5"/>
  <c r="CF44" i="5"/>
  <c r="CC45" i="5"/>
  <c r="CD45" i="5"/>
  <c r="CE45" i="5"/>
  <c r="CF45" i="5"/>
  <c r="CC46" i="5"/>
  <c r="CD46" i="5"/>
  <c r="CE46" i="5"/>
  <c r="CF46" i="5"/>
  <c r="CC47" i="5"/>
  <c r="CD47" i="5"/>
  <c r="CE47" i="5"/>
  <c r="CF47" i="5"/>
  <c r="CC48" i="5"/>
  <c r="CD48" i="5"/>
  <c r="CE48" i="5"/>
  <c r="CF48" i="5"/>
  <c r="CC49" i="5"/>
  <c r="CD49" i="5"/>
  <c r="CE49" i="5"/>
  <c r="CF49" i="5"/>
  <c r="CC50" i="5"/>
  <c r="CD50" i="5"/>
  <c r="CE50" i="5"/>
  <c r="CF50" i="5"/>
  <c r="CC51" i="5"/>
  <c r="CD51" i="5"/>
  <c r="CE51" i="5"/>
  <c r="CF51" i="5"/>
  <c r="CC52" i="5"/>
  <c r="CD52" i="5"/>
  <c r="CE52" i="5"/>
  <c r="CF52" i="5"/>
  <c r="CC53" i="5"/>
  <c r="CD53" i="5"/>
  <c r="CE53" i="5"/>
  <c r="CF53" i="5"/>
  <c r="CC54" i="5"/>
  <c r="CD54" i="5"/>
  <c r="CE54" i="5"/>
  <c r="CF54" i="5"/>
  <c r="CC55" i="5"/>
  <c r="CD55" i="5"/>
  <c r="CE55" i="5"/>
  <c r="CF55" i="5"/>
  <c r="CC56" i="5"/>
  <c r="CD56" i="5"/>
  <c r="CE56" i="5"/>
  <c r="CF56" i="5"/>
  <c r="CC57" i="5"/>
  <c r="CD57" i="5"/>
  <c r="CE57" i="5"/>
  <c r="CF57" i="5"/>
  <c r="CC58" i="5"/>
  <c r="CD58" i="5"/>
  <c r="CE58" i="5"/>
  <c r="CF58" i="5"/>
  <c r="CC59" i="5"/>
  <c r="CD59" i="5"/>
  <c r="CE59" i="5"/>
  <c r="CF59" i="5"/>
  <c r="CC60" i="5"/>
  <c r="CD60" i="5"/>
  <c r="CE60" i="5"/>
  <c r="CF60" i="5"/>
  <c r="CC61" i="5"/>
  <c r="CD61" i="5"/>
  <c r="CE61" i="5"/>
  <c r="CF61" i="5"/>
  <c r="CC62" i="5"/>
  <c r="CD62" i="5"/>
  <c r="CE62" i="5"/>
  <c r="CF62" i="5"/>
  <c r="CC63" i="5"/>
  <c r="CD63" i="5"/>
  <c r="CE63" i="5"/>
  <c r="CF63" i="5"/>
  <c r="CC64" i="5"/>
  <c r="CD64" i="5"/>
  <c r="CE64" i="5"/>
  <c r="CF64" i="5"/>
  <c r="CC65" i="5"/>
  <c r="CD65" i="5"/>
  <c r="CE65" i="5"/>
  <c r="CF65" i="5"/>
  <c r="CC66" i="5"/>
  <c r="CD66" i="5"/>
  <c r="CE66" i="5"/>
  <c r="CF66" i="5"/>
  <c r="CC67" i="5"/>
  <c r="CD67" i="5"/>
  <c r="CE67" i="5"/>
  <c r="CF67" i="5"/>
  <c r="CC68" i="5"/>
  <c r="CD68" i="5"/>
  <c r="CE68" i="5"/>
  <c r="CF68" i="5"/>
  <c r="CC69" i="5"/>
  <c r="CD69" i="5"/>
  <c r="CE69" i="5"/>
  <c r="CF69" i="5"/>
  <c r="CC70" i="5"/>
  <c r="CD70" i="5"/>
  <c r="CE70" i="5"/>
  <c r="CF70" i="5"/>
  <c r="CC71" i="5"/>
  <c r="CD71" i="5"/>
  <c r="CE71" i="5"/>
  <c r="CF71" i="5"/>
  <c r="CC72" i="5"/>
  <c r="CD72" i="5"/>
  <c r="CE72" i="5"/>
  <c r="CF72" i="5"/>
  <c r="CC73" i="5"/>
  <c r="CD73" i="5"/>
  <c r="CE73" i="5"/>
  <c r="CF73" i="5"/>
  <c r="CC74" i="5"/>
  <c r="CD74" i="5"/>
  <c r="CE74" i="5"/>
  <c r="CF74" i="5"/>
  <c r="CC75" i="5"/>
  <c r="CD75" i="5"/>
  <c r="CE75" i="5"/>
  <c r="CF75" i="5"/>
  <c r="CC76" i="5"/>
  <c r="CD76" i="5"/>
  <c r="CE76" i="5"/>
  <c r="CF76" i="5"/>
  <c r="CC77" i="5"/>
  <c r="CD77" i="5"/>
  <c r="CE77" i="5"/>
  <c r="CF77" i="5"/>
  <c r="CC78" i="5"/>
  <c r="CD78" i="5"/>
  <c r="CE78" i="5"/>
  <c r="CF78" i="5"/>
  <c r="CC79" i="5"/>
  <c r="CD79" i="5"/>
  <c r="CE79" i="5"/>
  <c r="CF79" i="5"/>
  <c r="CC80" i="5"/>
  <c r="CD80" i="5"/>
  <c r="CE80" i="5"/>
  <c r="CF80" i="5"/>
  <c r="CC81" i="5"/>
  <c r="CD81" i="5"/>
  <c r="CE81" i="5"/>
  <c r="CF81" i="5"/>
  <c r="CC82" i="5"/>
  <c r="CD82" i="5"/>
  <c r="CE82" i="5"/>
  <c r="CF82" i="5"/>
  <c r="CC83" i="5"/>
  <c r="CD83" i="5"/>
  <c r="CE83" i="5"/>
  <c r="CF83" i="5"/>
  <c r="CC84" i="5"/>
  <c r="CD84" i="5"/>
  <c r="CE84" i="5"/>
  <c r="CF84" i="5"/>
  <c r="CC85" i="5"/>
  <c r="CD85" i="5"/>
  <c r="CE85" i="5"/>
  <c r="CF85" i="5"/>
  <c r="CC86" i="5"/>
  <c r="CD86" i="5"/>
  <c r="CE86" i="5"/>
  <c r="CF86" i="5"/>
  <c r="CC87" i="5"/>
  <c r="CD87" i="5"/>
  <c r="CE87" i="5"/>
  <c r="CF87" i="5"/>
  <c r="CC88" i="5"/>
  <c r="CD88" i="5"/>
  <c r="CE88" i="5"/>
  <c r="CF88" i="5"/>
  <c r="CC89" i="5"/>
  <c r="CD89" i="5"/>
  <c r="CE89" i="5"/>
  <c r="CF89" i="5"/>
  <c r="CC90" i="5"/>
  <c r="CD90" i="5"/>
  <c r="CE90" i="5"/>
  <c r="CF90" i="5"/>
  <c r="CC91" i="5"/>
  <c r="CD91" i="5"/>
  <c r="CE91" i="5"/>
  <c r="CF91" i="5"/>
  <c r="CC92" i="5"/>
  <c r="CD92" i="5"/>
  <c r="CE92" i="5"/>
  <c r="CF92" i="5"/>
  <c r="CC93" i="5"/>
  <c r="CD93" i="5"/>
  <c r="CE93" i="5"/>
  <c r="CF93" i="5"/>
  <c r="CC94" i="5"/>
  <c r="CD94" i="5"/>
  <c r="CE94" i="5"/>
  <c r="CF94" i="5"/>
  <c r="CC95" i="5"/>
  <c r="CD95" i="5"/>
  <c r="CE95" i="5"/>
  <c r="CF95" i="5"/>
  <c r="CC96" i="5"/>
  <c r="CD96" i="5"/>
  <c r="CE96" i="5"/>
  <c r="CF96" i="5"/>
  <c r="CC97" i="5"/>
  <c r="CD97" i="5"/>
  <c r="CE97" i="5"/>
  <c r="CF97" i="5"/>
  <c r="CC98" i="5"/>
  <c r="CD98" i="5"/>
  <c r="CE98" i="5"/>
  <c r="CF98" i="5"/>
  <c r="CC99" i="5"/>
  <c r="CD99" i="5"/>
  <c r="CE99" i="5"/>
  <c r="CF99" i="5"/>
  <c r="CC100" i="5"/>
  <c r="CD100" i="5"/>
  <c r="CE100" i="5"/>
  <c r="CF100" i="5"/>
  <c r="CC101" i="5"/>
  <c r="CD101" i="5"/>
  <c r="CE101" i="5"/>
  <c r="CF101" i="5"/>
  <c r="CC102" i="5"/>
  <c r="CD102" i="5"/>
  <c r="CE102" i="5"/>
  <c r="CF102" i="5"/>
  <c r="CC103" i="5"/>
  <c r="CD103" i="5"/>
  <c r="CE103" i="5"/>
  <c r="CF103" i="5"/>
  <c r="CC104" i="5"/>
  <c r="CD104" i="5"/>
  <c r="CE104" i="5"/>
  <c r="CF104" i="5"/>
  <c r="CC105" i="5"/>
  <c r="CD105" i="5"/>
  <c r="CE105" i="5"/>
  <c r="CF105" i="5"/>
  <c r="CC106" i="5"/>
  <c r="CD106" i="5"/>
  <c r="CE106" i="5"/>
  <c r="CF106" i="5"/>
  <c r="CC107" i="5"/>
  <c r="CD107" i="5"/>
  <c r="CE107" i="5"/>
  <c r="CF107" i="5"/>
  <c r="CC108" i="5"/>
  <c r="CD108" i="5"/>
  <c r="CE108" i="5"/>
  <c r="CF108" i="5"/>
  <c r="CF4" i="5"/>
  <c r="CE4" i="5"/>
  <c r="CC4" i="5"/>
  <c r="CD4" i="5"/>
  <c r="CI5" i="4"/>
  <c r="CJ5" i="4"/>
  <c r="CK5" i="4"/>
  <c r="CL5" i="4"/>
  <c r="CI6" i="4"/>
  <c r="CJ6" i="4"/>
  <c r="CK6" i="4"/>
  <c r="CL6" i="4"/>
  <c r="CI7" i="4"/>
  <c r="CJ7" i="4"/>
  <c r="CK7" i="4"/>
  <c r="CL7" i="4"/>
  <c r="CI8" i="4"/>
  <c r="CJ8" i="4"/>
  <c r="CK8" i="4"/>
  <c r="CL8" i="4"/>
  <c r="CI9" i="4"/>
  <c r="CJ9" i="4"/>
  <c r="CK9" i="4"/>
  <c r="CL9" i="4"/>
  <c r="CI10" i="4"/>
  <c r="CJ10" i="4"/>
  <c r="CK10" i="4"/>
  <c r="CL10" i="4"/>
  <c r="CI11" i="4"/>
  <c r="CJ11" i="4"/>
  <c r="CK11" i="4"/>
  <c r="CL11" i="4"/>
  <c r="CI12" i="4"/>
  <c r="CJ12" i="4"/>
  <c r="CK12" i="4"/>
  <c r="CL12" i="4"/>
  <c r="CI13" i="4"/>
  <c r="CJ13" i="4"/>
  <c r="CK13" i="4"/>
  <c r="CL13" i="4"/>
  <c r="CI14" i="4"/>
  <c r="CJ14" i="4"/>
  <c r="CK14" i="4"/>
  <c r="CL14" i="4"/>
  <c r="CI15" i="4"/>
  <c r="CJ15" i="4"/>
  <c r="CK15" i="4"/>
  <c r="CL15" i="4"/>
  <c r="CI16" i="4"/>
  <c r="CJ16" i="4"/>
  <c r="CK16" i="4"/>
  <c r="CL16" i="4"/>
  <c r="CI17" i="4"/>
  <c r="CJ17" i="4"/>
  <c r="CK17" i="4"/>
  <c r="CL17" i="4"/>
  <c r="CI18" i="4"/>
  <c r="CJ18" i="4"/>
  <c r="CK18" i="4"/>
  <c r="CL18" i="4"/>
  <c r="CI19" i="4"/>
  <c r="CJ19" i="4"/>
  <c r="CK19" i="4"/>
  <c r="CL19" i="4"/>
  <c r="CI20" i="4"/>
  <c r="CJ20" i="4"/>
  <c r="CK20" i="4"/>
  <c r="CL20" i="4"/>
  <c r="CI21" i="4"/>
  <c r="CJ21" i="4"/>
  <c r="CK21" i="4"/>
  <c r="CL21" i="4"/>
  <c r="CI22" i="4"/>
  <c r="CJ22" i="4"/>
  <c r="CK22" i="4"/>
  <c r="CL22" i="4"/>
  <c r="CI23" i="4"/>
  <c r="CJ23" i="4"/>
  <c r="CK23" i="4"/>
  <c r="CL23" i="4"/>
  <c r="CI24" i="4"/>
  <c r="CJ24" i="4"/>
  <c r="CK24" i="4"/>
  <c r="CL24" i="4"/>
  <c r="CI25" i="4"/>
  <c r="CJ25" i="4"/>
  <c r="CK25" i="4"/>
  <c r="CL25" i="4"/>
  <c r="CI26" i="4"/>
  <c r="CJ26" i="4"/>
  <c r="CK26" i="4"/>
  <c r="CL26" i="4"/>
  <c r="CI27" i="4"/>
  <c r="CJ27" i="4"/>
  <c r="CK27" i="4"/>
  <c r="CL27" i="4"/>
  <c r="CI28" i="4"/>
  <c r="CJ28" i="4"/>
  <c r="CK28" i="4"/>
  <c r="CL28" i="4"/>
  <c r="CI29" i="4"/>
  <c r="CJ29" i="4"/>
  <c r="CK29" i="4"/>
  <c r="CL29" i="4"/>
  <c r="CI30" i="4"/>
  <c r="CJ30" i="4"/>
  <c r="CK30" i="4"/>
  <c r="CL30" i="4"/>
  <c r="CI31" i="4"/>
  <c r="CJ31" i="4"/>
  <c r="CK31" i="4"/>
  <c r="CL31" i="4"/>
  <c r="CI32" i="4"/>
  <c r="CJ32" i="4"/>
  <c r="CK32" i="4"/>
  <c r="CL32" i="4"/>
  <c r="CI33" i="4"/>
  <c r="CJ33" i="4"/>
  <c r="CK33" i="4"/>
  <c r="CL33" i="4"/>
  <c r="CI34" i="4"/>
  <c r="CJ34" i="4"/>
  <c r="CK34" i="4"/>
  <c r="CL34" i="4"/>
  <c r="CI35" i="4"/>
  <c r="CJ35" i="4"/>
  <c r="CK35" i="4"/>
  <c r="CL35" i="4"/>
  <c r="CI36" i="4"/>
  <c r="CJ36" i="4"/>
  <c r="CK36" i="4"/>
  <c r="CL36" i="4"/>
  <c r="CI37" i="4"/>
  <c r="CJ37" i="4"/>
  <c r="CK37" i="4"/>
  <c r="CL37" i="4"/>
  <c r="CI38" i="4"/>
  <c r="CJ38" i="4"/>
  <c r="CK38" i="4"/>
  <c r="CL38" i="4"/>
  <c r="CI39" i="4"/>
  <c r="CJ39" i="4"/>
  <c r="CK39" i="4"/>
  <c r="CL39" i="4"/>
  <c r="CI40" i="4"/>
  <c r="CJ40" i="4"/>
  <c r="CK40" i="4"/>
  <c r="CL40" i="4"/>
  <c r="CI41" i="4"/>
  <c r="CJ41" i="4"/>
  <c r="CK41" i="4"/>
  <c r="CL41" i="4"/>
  <c r="CI42" i="4"/>
  <c r="CJ42" i="4"/>
  <c r="CK42" i="4"/>
  <c r="CL42" i="4"/>
  <c r="CI43" i="4"/>
  <c r="CJ43" i="4"/>
  <c r="CK43" i="4"/>
  <c r="CL43" i="4"/>
  <c r="CI44" i="4"/>
  <c r="CJ44" i="4"/>
  <c r="CK44" i="4"/>
  <c r="CL44" i="4"/>
  <c r="CI45" i="4"/>
  <c r="CJ45" i="4"/>
  <c r="CK45" i="4"/>
  <c r="CL45" i="4"/>
  <c r="CI46" i="4"/>
  <c r="CJ46" i="4"/>
  <c r="CK46" i="4"/>
  <c r="CL46" i="4"/>
  <c r="CI47" i="4"/>
  <c r="CJ47" i="4"/>
  <c r="CK47" i="4"/>
  <c r="CL47" i="4"/>
  <c r="CI48" i="4"/>
  <c r="CJ48" i="4"/>
  <c r="CK48" i="4"/>
  <c r="CL48" i="4"/>
  <c r="CI49" i="4"/>
  <c r="CJ49" i="4"/>
  <c r="CK49" i="4"/>
  <c r="CL49" i="4"/>
  <c r="CI50" i="4"/>
  <c r="CJ50" i="4"/>
  <c r="CK50" i="4"/>
  <c r="CL50" i="4"/>
  <c r="CI51" i="4"/>
  <c r="CJ51" i="4"/>
  <c r="CK51" i="4"/>
  <c r="CL51" i="4"/>
  <c r="CI52" i="4"/>
  <c r="CJ52" i="4"/>
  <c r="CK52" i="4"/>
  <c r="CL52" i="4"/>
  <c r="CI53" i="4"/>
  <c r="CJ53" i="4"/>
  <c r="CK53" i="4"/>
  <c r="CL53" i="4"/>
  <c r="CI54" i="4"/>
  <c r="CJ54" i="4"/>
  <c r="CK54" i="4"/>
  <c r="CL54" i="4"/>
  <c r="CI55" i="4"/>
  <c r="CJ55" i="4"/>
  <c r="CK55" i="4"/>
  <c r="CL55" i="4"/>
  <c r="CI56" i="4"/>
  <c r="CJ56" i="4"/>
  <c r="CK56" i="4"/>
  <c r="CL56" i="4"/>
  <c r="CI57" i="4"/>
  <c r="CJ57" i="4"/>
  <c r="CK57" i="4"/>
  <c r="CL57" i="4"/>
  <c r="CI58" i="4"/>
  <c r="CJ58" i="4"/>
  <c r="CK58" i="4"/>
  <c r="CL58" i="4"/>
  <c r="CI59" i="4"/>
  <c r="CJ59" i="4"/>
  <c r="CK59" i="4"/>
  <c r="CL59" i="4"/>
  <c r="CI60" i="4"/>
  <c r="CJ60" i="4"/>
  <c r="CK60" i="4"/>
  <c r="CL60" i="4"/>
  <c r="CI61" i="4"/>
  <c r="CJ61" i="4"/>
  <c r="CK61" i="4"/>
  <c r="CL61" i="4"/>
  <c r="CI62" i="4"/>
  <c r="CJ62" i="4"/>
  <c r="CK62" i="4"/>
  <c r="CL62" i="4"/>
  <c r="CI63" i="4"/>
  <c r="CJ63" i="4"/>
  <c r="CK63" i="4"/>
  <c r="CL63" i="4"/>
  <c r="CI64" i="4"/>
  <c r="CJ64" i="4"/>
  <c r="CK64" i="4"/>
  <c r="CL64" i="4"/>
  <c r="CI65" i="4"/>
  <c r="CJ65" i="4"/>
  <c r="CK65" i="4"/>
  <c r="CL65" i="4"/>
  <c r="CI66" i="4"/>
  <c r="CJ66" i="4"/>
  <c r="CK66" i="4"/>
  <c r="CL66" i="4"/>
  <c r="CI67" i="4"/>
  <c r="CJ67" i="4"/>
  <c r="CK67" i="4"/>
  <c r="CL67" i="4"/>
  <c r="CI68" i="4"/>
  <c r="CJ68" i="4"/>
  <c r="CK68" i="4"/>
  <c r="CL68" i="4"/>
  <c r="CI69" i="4"/>
  <c r="CJ69" i="4"/>
  <c r="CK69" i="4"/>
  <c r="CL69" i="4"/>
  <c r="CI70" i="4"/>
  <c r="CJ70" i="4"/>
  <c r="CK70" i="4"/>
  <c r="CL70" i="4"/>
  <c r="CI71" i="4"/>
  <c r="CJ71" i="4"/>
  <c r="CK71" i="4"/>
  <c r="CL71" i="4"/>
  <c r="CI72" i="4"/>
  <c r="CJ72" i="4"/>
  <c r="CK72" i="4"/>
  <c r="CL72" i="4"/>
  <c r="CI73" i="4"/>
  <c r="CJ73" i="4"/>
  <c r="CK73" i="4"/>
  <c r="CL73" i="4"/>
  <c r="CI74" i="4"/>
  <c r="CJ74" i="4"/>
  <c r="CK74" i="4"/>
  <c r="CL74" i="4"/>
  <c r="CI75" i="4"/>
  <c r="CJ75" i="4"/>
  <c r="CK75" i="4"/>
  <c r="CL75" i="4"/>
  <c r="CI76" i="4"/>
  <c r="CJ76" i="4"/>
  <c r="CK76" i="4"/>
  <c r="CL76" i="4"/>
  <c r="CI77" i="4"/>
  <c r="CJ77" i="4"/>
  <c r="CK77" i="4"/>
  <c r="CL77" i="4"/>
  <c r="CI78" i="4"/>
  <c r="CJ78" i="4"/>
  <c r="CK78" i="4"/>
  <c r="CL78" i="4"/>
  <c r="CI79" i="4"/>
  <c r="CJ79" i="4"/>
  <c r="CK79" i="4"/>
  <c r="CL79" i="4"/>
  <c r="CI80" i="4"/>
  <c r="CJ80" i="4"/>
  <c r="CK80" i="4"/>
  <c r="CL80" i="4"/>
  <c r="CI81" i="4"/>
  <c r="CJ81" i="4"/>
  <c r="CK81" i="4"/>
  <c r="CL81" i="4"/>
  <c r="CI82" i="4"/>
  <c r="CJ82" i="4"/>
  <c r="CK82" i="4"/>
  <c r="CL82" i="4"/>
  <c r="CI83" i="4"/>
  <c r="CJ83" i="4"/>
  <c r="CK83" i="4"/>
  <c r="CL83" i="4"/>
  <c r="CI84" i="4"/>
  <c r="CJ84" i="4"/>
  <c r="CK84" i="4"/>
  <c r="CL84" i="4"/>
  <c r="CI85" i="4"/>
  <c r="CJ85" i="4"/>
  <c r="CK85" i="4"/>
  <c r="CL85" i="4"/>
  <c r="CI86" i="4"/>
  <c r="CJ86" i="4"/>
  <c r="CK86" i="4"/>
  <c r="CL86" i="4"/>
  <c r="CI87" i="4"/>
  <c r="CJ87" i="4"/>
  <c r="CK87" i="4"/>
  <c r="CL87" i="4"/>
  <c r="CI88" i="4"/>
  <c r="CJ88" i="4"/>
  <c r="CK88" i="4"/>
  <c r="CL88" i="4"/>
  <c r="CI89" i="4"/>
  <c r="CJ89" i="4"/>
  <c r="CK89" i="4"/>
  <c r="CL89" i="4"/>
  <c r="CI90" i="4"/>
  <c r="CJ90" i="4"/>
  <c r="CK90" i="4"/>
  <c r="CL90" i="4"/>
  <c r="CI91" i="4"/>
  <c r="CJ91" i="4"/>
  <c r="CK91" i="4"/>
  <c r="CL91" i="4"/>
  <c r="CI92" i="4"/>
  <c r="CJ92" i="4"/>
  <c r="CK92" i="4"/>
  <c r="CL92" i="4"/>
  <c r="CI93" i="4"/>
  <c r="CJ93" i="4"/>
  <c r="CK93" i="4"/>
  <c r="CL93" i="4"/>
  <c r="CI94" i="4"/>
  <c r="CJ94" i="4"/>
  <c r="CK94" i="4"/>
  <c r="CL94" i="4"/>
  <c r="CI95" i="4"/>
  <c r="CJ95" i="4"/>
  <c r="CK95" i="4"/>
  <c r="CL95" i="4"/>
  <c r="CI96" i="4"/>
  <c r="CJ96" i="4"/>
  <c r="CK96" i="4"/>
  <c r="CL96" i="4"/>
  <c r="CI97" i="4"/>
  <c r="CJ97" i="4"/>
  <c r="CK97" i="4"/>
  <c r="CL97" i="4"/>
  <c r="CI98" i="4"/>
  <c r="CJ98" i="4"/>
  <c r="CK98" i="4"/>
  <c r="CL98" i="4"/>
  <c r="CI99" i="4"/>
  <c r="CJ99" i="4"/>
  <c r="CK99" i="4"/>
  <c r="CL99" i="4"/>
  <c r="CI100" i="4"/>
  <c r="CJ100" i="4"/>
  <c r="CK100" i="4"/>
  <c r="CL100" i="4"/>
  <c r="CI101" i="4"/>
  <c r="CJ101" i="4"/>
  <c r="CK101" i="4"/>
  <c r="CL101" i="4"/>
  <c r="CI102" i="4"/>
  <c r="CJ102" i="4"/>
  <c r="CK102" i="4"/>
  <c r="CL102" i="4"/>
  <c r="CI103" i="4"/>
  <c r="CJ103" i="4"/>
  <c r="CK103" i="4"/>
  <c r="CL103" i="4"/>
  <c r="CI104" i="4"/>
  <c r="CJ104" i="4"/>
  <c r="CK104" i="4"/>
  <c r="CL104" i="4"/>
  <c r="CI105" i="4"/>
  <c r="CJ105" i="4"/>
  <c r="CK105" i="4"/>
  <c r="CL105" i="4"/>
  <c r="CI106" i="4"/>
  <c r="CJ106" i="4"/>
  <c r="CK106" i="4"/>
  <c r="CL106" i="4"/>
  <c r="CI107" i="4"/>
  <c r="CJ107" i="4"/>
  <c r="CK107" i="4"/>
  <c r="CL107" i="4"/>
  <c r="CI108" i="4"/>
  <c r="CJ108" i="4"/>
  <c r="CK108" i="4"/>
  <c r="CL108" i="4"/>
  <c r="CL4" i="4"/>
  <c r="CK4" i="4"/>
  <c r="CJ4" i="4"/>
  <c r="CI4" i="4"/>
  <c r="CC5" i="3"/>
  <c r="CD5" i="3"/>
  <c r="CE5" i="3"/>
  <c r="CF5" i="3"/>
  <c r="CC6" i="3"/>
  <c r="CD6" i="3"/>
  <c r="CE6" i="3"/>
  <c r="CF6" i="3"/>
  <c r="CC7" i="3"/>
  <c r="CD7" i="3"/>
  <c r="CE7" i="3"/>
  <c r="CF7" i="3"/>
  <c r="CC8" i="3"/>
  <c r="CD8" i="3"/>
  <c r="CE8" i="3"/>
  <c r="CF8" i="3"/>
  <c r="CC9" i="3"/>
  <c r="CD9" i="3"/>
  <c r="CE9" i="3"/>
  <c r="CF9" i="3"/>
  <c r="CC10" i="3"/>
  <c r="CD10" i="3"/>
  <c r="CE10" i="3"/>
  <c r="CF10" i="3"/>
  <c r="CC11" i="3"/>
  <c r="CD11" i="3"/>
  <c r="CE11" i="3"/>
  <c r="CF11" i="3"/>
  <c r="CC12" i="3"/>
  <c r="CD12" i="3"/>
  <c r="CE12" i="3"/>
  <c r="CF12" i="3"/>
  <c r="CC13" i="3"/>
  <c r="CD13" i="3"/>
  <c r="CE13" i="3"/>
  <c r="CF13" i="3"/>
  <c r="CC14" i="3"/>
  <c r="CD14" i="3"/>
  <c r="CE14" i="3"/>
  <c r="CF14" i="3"/>
  <c r="CC15" i="3"/>
  <c r="CD15" i="3"/>
  <c r="CE15" i="3"/>
  <c r="CF15" i="3"/>
  <c r="CC16" i="3"/>
  <c r="CD16" i="3"/>
  <c r="CE16" i="3"/>
  <c r="CF16" i="3"/>
  <c r="CC17" i="3"/>
  <c r="CD17" i="3"/>
  <c r="CE17" i="3"/>
  <c r="CF17" i="3"/>
  <c r="CC18" i="3"/>
  <c r="CD18" i="3"/>
  <c r="CE18" i="3"/>
  <c r="CF18" i="3"/>
  <c r="CC19" i="3"/>
  <c r="CD19" i="3"/>
  <c r="CE19" i="3"/>
  <c r="CF19" i="3"/>
  <c r="CC20" i="3"/>
  <c r="CD20" i="3"/>
  <c r="CE20" i="3"/>
  <c r="CF20" i="3"/>
  <c r="CC21" i="3"/>
  <c r="CD21" i="3"/>
  <c r="CE21" i="3"/>
  <c r="CF21" i="3"/>
  <c r="CC22" i="3"/>
  <c r="CD22" i="3"/>
  <c r="CE22" i="3"/>
  <c r="CF22" i="3"/>
  <c r="CC23" i="3"/>
  <c r="CD23" i="3"/>
  <c r="CE23" i="3"/>
  <c r="CF23" i="3"/>
  <c r="CC24" i="3"/>
  <c r="CD24" i="3"/>
  <c r="CE24" i="3"/>
  <c r="CF24" i="3"/>
  <c r="CC25" i="3"/>
  <c r="CD25" i="3"/>
  <c r="CE25" i="3"/>
  <c r="CF25" i="3"/>
  <c r="CC26" i="3"/>
  <c r="CD26" i="3"/>
  <c r="CE26" i="3"/>
  <c r="CF26" i="3"/>
  <c r="CC27" i="3"/>
  <c r="CD27" i="3"/>
  <c r="CE27" i="3"/>
  <c r="CF27" i="3"/>
  <c r="CC28" i="3"/>
  <c r="CD28" i="3"/>
  <c r="CE28" i="3"/>
  <c r="CF28" i="3"/>
  <c r="CC29" i="3"/>
  <c r="CD29" i="3"/>
  <c r="CE29" i="3"/>
  <c r="CF29" i="3"/>
  <c r="CC30" i="3"/>
  <c r="CD30" i="3"/>
  <c r="CE30" i="3"/>
  <c r="CF30" i="3"/>
  <c r="CC31" i="3"/>
  <c r="CD31" i="3"/>
  <c r="CE31" i="3"/>
  <c r="CF31" i="3"/>
  <c r="CC32" i="3"/>
  <c r="CD32" i="3"/>
  <c r="CE32" i="3"/>
  <c r="CF32" i="3"/>
  <c r="CC33" i="3"/>
  <c r="CD33" i="3"/>
  <c r="CE33" i="3"/>
  <c r="CF33" i="3"/>
  <c r="CC34" i="3"/>
  <c r="CD34" i="3"/>
  <c r="CE34" i="3"/>
  <c r="CF34" i="3"/>
  <c r="CC35" i="3"/>
  <c r="CD35" i="3"/>
  <c r="CE35" i="3"/>
  <c r="CF35" i="3"/>
  <c r="CC36" i="3"/>
  <c r="CD36" i="3"/>
  <c r="CE36" i="3"/>
  <c r="CF36" i="3"/>
  <c r="CC37" i="3"/>
  <c r="CD37" i="3"/>
  <c r="CE37" i="3"/>
  <c r="CF37" i="3"/>
  <c r="CC38" i="3"/>
  <c r="CD38" i="3"/>
  <c r="CE38" i="3"/>
  <c r="CF38" i="3"/>
  <c r="CC39" i="3"/>
  <c r="CD39" i="3"/>
  <c r="CE39" i="3"/>
  <c r="CF39" i="3"/>
  <c r="CC40" i="3"/>
  <c r="CD40" i="3"/>
  <c r="CE40" i="3"/>
  <c r="CF40" i="3"/>
  <c r="CC41" i="3"/>
  <c r="CD41" i="3"/>
  <c r="CE41" i="3"/>
  <c r="CF41" i="3"/>
  <c r="CC42" i="3"/>
  <c r="CD42" i="3"/>
  <c r="CE42" i="3"/>
  <c r="CF42" i="3"/>
  <c r="CC43" i="3"/>
  <c r="CD43" i="3"/>
  <c r="CE43" i="3"/>
  <c r="CF43" i="3"/>
  <c r="CC44" i="3"/>
  <c r="CD44" i="3"/>
  <c r="CE44" i="3"/>
  <c r="CF44" i="3"/>
  <c r="CC45" i="3"/>
  <c r="CD45" i="3"/>
  <c r="CE45" i="3"/>
  <c r="CF45" i="3"/>
  <c r="CC46" i="3"/>
  <c r="CD46" i="3"/>
  <c r="CE46" i="3"/>
  <c r="CF46" i="3"/>
  <c r="CC47" i="3"/>
  <c r="CD47" i="3"/>
  <c r="CE47" i="3"/>
  <c r="CF47" i="3"/>
  <c r="CC48" i="3"/>
  <c r="CD48" i="3"/>
  <c r="CE48" i="3"/>
  <c r="CF48" i="3"/>
  <c r="CC49" i="3"/>
  <c r="CD49" i="3"/>
  <c r="CE49" i="3"/>
  <c r="CF49" i="3"/>
  <c r="CC50" i="3"/>
  <c r="CD50" i="3"/>
  <c r="CE50" i="3"/>
  <c r="CF50" i="3"/>
  <c r="CC51" i="3"/>
  <c r="CD51" i="3"/>
  <c r="CE51" i="3"/>
  <c r="CF51" i="3"/>
  <c r="CC52" i="3"/>
  <c r="CD52" i="3"/>
  <c r="CE52" i="3"/>
  <c r="CF52" i="3"/>
  <c r="CC53" i="3"/>
  <c r="CD53" i="3"/>
  <c r="CE53" i="3"/>
  <c r="CF53" i="3"/>
  <c r="CC54" i="3"/>
  <c r="CD54" i="3"/>
  <c r="CE54" i="3"/>
  <c r="CF54" i="3"/>
  <c r="CC55" i="3"/>
  <c r="CD55" i="3"/>
  <c r="CE55" i="3"/>
  <c r="CF55" i="3"/>
  <c r="CC56" i="3"/>
  <c r="CD56" i="3"/>
  <c r="CE56" i="3"/>
  <c r="CF56" i="3"/>
  <c r="CC57" i="3"/>
  <c r="CD57" i="3"/>
  <c r="CE57" i="3"/>
  <c r="CF57" i="3"/>
  <c r="CC58" i="3"/>
  <c r="CD58" i="3"/>
  <c r="CE58" i="3"/>
  <c r="CF58" i="3"/>
  <c r="CC59" i="3"/>
  <c r="CD59" i="3"/>
  <c r="CE59" i="3"/>
  <c r="CF59" i="3"/>
  <c r="CC60" i="3"/>
  <c r="CD60" i="3"/>
  <c r="CE60" i="3"/>
  <c r="CF60" i="3"/>
  <c r="CC61" i="3"/>
  <c r="CD61" i="3"/>
  <c r="CE61" i="3"/>
  <c r="CF61" i="3"/>
  <c r="CC62" i="3"/>
  <c r="CD62" i="3"/>
  <c r="CE62" i="3"/>
  <c r="CF62" i="3"/>
  <c r="CC63" i="3"/>
  <c r="CD63" i="3"/>
  <c r="CE63" i="3"/>
  <c r="CF63" i="3"/>
  <c r="CC64" i="3"/>
  <c r="CD64" i="3"/>
  <c r="CE64" i="3"/>
  <c r="CF64" i="3"/>
  <c r="CC65" i="3"/>
  <c r="CD65" i="3"/>
  <c r="CE65" i="3"/>
  <c r="CF65" i="3"/>
  <c r="CC66" i="3"/>
  <c r="CD66" i="3"/>
  <c r="CE66" i="3"/>
  <c r="CF66" i="3"/>
  <c r="CC67" i="3"/>
  <c r="CD67" i="3"/>
  <c r="CE67" i="3"/>
  <c r="CF67" i="3"/>
  <c r="CC68" i="3"/>
  <c r="CD68" i="3"/>
  <c r="CE68" i="3"/>
  <c r="CF68" i="3"/>
  <c r="CC69" i="3"/>
  <c r="CD69" i="3"/>
  <c r="CE69" i="3"/>
  <c r="CF69" i="3"/>
  <c r="CC70" i="3"/>
  <c r="CD70" i="3"/>
  <c r="CE70" i="3"/>
  <c r="CF70" i="3"/>
  <c r="CC71" i="3"/>
  <c r="CD71" i="3"/>
  <c r="CE71" i="3"/>
  <c r="CF71" i="3"/>
  <c r="CC72" i="3"/>
  <c r="CD72" i="3"/>
  <c r="CE72" i="3"/>
  <c r="CF72" i="3"/>
  <c r="CC73" i="3"/>
  <c r="CD73" i="3"/>
  <c r="CE73" i="3"/>
  <c r="CF73" i="3"/>
  <c r="CC74" i="3"/>
  <c r="CD74" i="3"/>
  <c r="CE74" i="3"/>
  <c r="CF74" i="3"/>
  <c r="CC75" i="3"/>
  <c r="CD75" i="3"/>
  <c r="CE75" i="3"/>
  <c r="CF75" i="3"/>
  <c r="CC76" i="3"/>
  <c r="CD76" i="3"/>
  <c r="CE76" i="3"/>
  <c r="CF76" i="3"/>
  <c r="CC77" i="3"/>
  <c r="CD77" i="3"/>
  <c r="CE77" i="3"/>
  <c r="CF77" i="3"/>
  <c r="CC78" i="3"/>
  <c r="CD78" i="3"/>
  <c r="CE78" i="3"/>
  <c r="CF78" i="3"/>
  <c r="CC79" i="3"/>
  <c r="CD79" i="3"/>
  <c r="CE79" i="3"/>
  <c r="CF79" i="3"/>
  <c r="CC80" i="3"/>
  <c r="CD80" i="3"/>
  <c r="CE80" i="3"/>
  <c r="CF80" i="3"/>
  <c r="CC81" i="3"/>
  <c r="CD81" i="3"/>
  <c r="CE81" i="3"/>
  <c r="CF81" i="3"/>
  <c r="CC82" i="3"/>
  <c r="CD82" i="3"/>
  <c r="CE82" i="3"/>
  <c r="CF82" i="3"/>
  <c r="CC83" i="3"/>
  <c r="CD83" i="3"/>
  <c r="CE83" i="3"/>
  <c r="CF83" i="3"/>
  <c r="CC84" i="3"/>
  <c r="CD84" i="3"/>
  <c r="CE84" i="3"/>
  <c r="CF84" i="3"/>
  <c r="CC85" i="3"/>
  <c r="CD85" i="3"/>
  <c r="CE85" i="3"/>
  <c r="CF85" i="3"/>
  <c r="CC86" i="3"/>
  <c r="CD86" i="3"/>
  <c r="CE86" i="3"/>
  <c r="CF86" i="3"/>
  <c r="CC87" i="3"/>
  <c r="CD87" i="3"/>
  <c r="CE87" i="3"/>
  <c r="CF87" i="3"/>
  <c r="CC88" i="3"/>
  <c r="CD88" i="3"/>
  <c r="CE88" i="3"/>
  <c r="CF88" i="3"/>
  <c r="CC89" i="3"/>
  <c r="CD89" i="3"/>
  <c r="CE89" i="3"/>
  <c r="CF89" i="3"/>
  <c r="CC90" i="3"/>
  <c r="CD90" i="3"/>
  <c r="CE90" i="3"/>
  <c r="CF90" i="3"/>
  <c r="CC91" i="3"/>
  <c r="CD91" i="3"/>
  <c r="CE91" i="3"/>
  <c r="CF91" i="3"/>
  <c r="CC92" i="3"/>
  <c r="CD92" i="3"/>
  <c r="CE92" i="3"/>
  <c r="CF92" i="3"/>
  <c r="CC93" i="3"/>
  <c r="CD93" i="3"/>
  <c r="CE93" i="3"/>
  <c r="CF93" i="3"/>
  <c r="CC94" i="3"/>
  <c r="CD94" i="3"/>
  <c r="CE94" i="3"/>
  <c r="CF94" i="3"/>
  <c r="CC95" i="3"/>
  <c r="CD95" i="3"/>
  <c r="CE95" i="3"/>
  <c r="CF95" i="3"/>
  <c r="CC96" i="3"/>
  <c r="CD96" i="3"/>
  <c r="CE96" i="3"/>
  <c r="CF96" i="3"/>
  <c r="CC97" i="3"/>
  <c r="CD97" i="3"/>
  <c r="CE97" i="3"/>
  <c r="CF97" i="3"/>
  <c r="CC98" i="3"/>
  <c r="CD98" i="3"/>
  <c r="CE98" i="3"/>
  <c r="CF98" i="3"/>
  <c r="CC99" i="3"/>
  <c r="CD99" i="3"/>
  <c r="CE99" i="3"/>
  <c r="CF99" i="3"/>
  <c r="CC100" i="3"/>
  <c r="CD100" i="3"/>
  <c r="CE100" i="3"/>
  <c r="CF100" i="3"/>
  <c r="CC101" i="3"/>
  <c r="CD101" i="3"/>
  <c r="CE101" i="3"/>
  <c r="CF101" i="3"/>
  <c r="CC102" i="3"/>
  <c r="CD102" i="3"/>
  <c r="CE102" i="3"/>
  <c r="CF102" i="3"/>
  <c r="CC103" i="3"/>
  <c r="CD103" i="3"/>
  <c r="CE103" i="3"/>
  <c r="CF103" i="3"/>
  <c r="CC104" i="3"/>
  <c r="CD104" i="3"/>
  <c r="CE104" i="3"/>
  <c r="CF104" i="3"/>
  <c r="CC105" i="3"/>
  <c r="CD105" i="3"/>
  <c r="CE105" i="3"/>
  <c r="CF105" i="3"/>
  <c r="CC106" i="3"/>
  <c r="CD106" i="3"/>
  <c r="CE106" i="3"/>
  <c r="CF106" i="3"/>
  <c r="CC107" i="3"/>
  <c r="CD107" i="3"/>
  <c r="CE107" i="3"/>
  <c r="CF107" i="3"/>
  <c r="CC108" i="3"/>
  <c r="CD108" i="3"/>
  <c r="CE108" i="3"/>
  <c r="CF108" i="3"/>
  <c r="CC109" i="3"/>
  <c r="CD109" i="3"/>
  <c r="CE109" i="3"/>
  <c r="CF109" i="3"/>
  <c r="CC110" i="3"/>
  <c r="CD110" i="3"/>
  <c r="CE110" i="3"/>
  <c r="CF110" i="3"/>
  <c r="CC111" i="3"/>
  <c r="CD111" i="3"/>
  <c r="CE111" i="3"/>
  <c r="CF111" i="3"/>
  <c r="CC112" i="3"/>
  <c r="CD112" i="3"/>
  <c r="CE112" i="3"/>
  <c r="CF112" i="3"/>
  <c r="CC113" i="3"/>
  <c r="CD113" i="3"/>
  <c r="CE113" i="3"/>
  <c r="CF113" i="3"/>
  <c r="CC114" i="3"/>
  <c r="CD114" i="3"/>
  <c r="CE114" i="3"/>
  <c r="CF114" i="3"/>
  <c r="CC115" i="3"/>
  <c r="CD115" i="3"/>
  <c r="CE115" i="3"/>
  <c r="CF115" i="3"/>
  <c r="CC116" i="3"/>
  <c r="CD116" i="3"/>
  <c r="CE116" i="3"/>
  <c r="CF116" i="3"/>
  <c r="CC117" i="3"/>
  <c r="CD117" i="3"/>
  <c r="CE117" i="3"/>
  <c r="CF117" i="3"/>
  <c r="CC118" i="3"/>
  <c r="CD118" i="3"/>
  <c r="CE118" i="3"/>
  <c r="CF118" i="3"/>
  <c r="CF4" i="3"/>
  <c r="CE4" i="3"/>
  <c r="CD4" i="3"/>
  <c r="CC4" i="3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102" i="1"/>
  <c r="CB103" i="1"/>
  <c r="CB104" i="1"/>
  <c r="CB105" i="1"/>
  <c r="CB106" i="1"/>
  <c r="CB107" i="1"/>
  <c r="CB108" i="1"/>
  <c r="CB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4" i="1"/>
  <c r="BZ4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4" i="1"/>
  <c r="AL110" i="6" l="1"/>
  <c r="AH127" i="1"/>
  <c r="AH125" i="1"/>
  <c r="AH124" i="1"/>
  <c r="AH123" i="1"/>
  <c r="B11" i="4"/>
  <c r="B10" i="4"/>
  <c r="I29" i="7"/>
  <c r="I30" i="7"/>
  <c r="B29" i="7"/>
  <c r="B30" i="7"/>
  <c r="I97" i="6"/>
  <c r="AH111" i="7"/>
  <c r="AH110" i="7"/>
  <c r="B19" i="4"/>
  <c r="B20" i="4"/>
  <c r="I65" i="7"/>
  <c r="B43" i="4"/>
  <c r="B44" i="4"/>
  <c r="B45" i="4"/>
  <c r="B46" i="4"/>
  <c r="B47" i="4"/>
  <c r="I64" i="5"/>
  <c r="I65" i="5"/>
  <c r="I66" i="5"/>
  <c r="I67" i="5"/>
  <c r="I68" i="5"/>
  <c r="I69" i="5"/>
  <c r="I83" i="4"/>
  <c r="I82" i="4"/>
  <c r="I81" i="4"/>
  <c r="I80" i="4"/>
  <c r="I79" i="4"/>
  <c r="I78" i="4"/>
  <c r="I77" i="4"/>
  <c r="B99" i="5"/>
  <c r="B29" i="5"/>
  <c r="I29" i="5"/>
  <c r="B30" i="5"/>
  <c r="I30" i="5"/>
  <c r="B31" i="5"/>
  <c r="I31" i="5"/>
  <c r="B32" i="5"/>
  <c r="I32" i="5"/>
  <c r="B33" i="5"/>
  <c r="I33" i="5"/>
  <c r="I33" i="3"/>
  <c r="B33" i="3"/>
  <c r="I32" i="3"/>
  <c r="B32" i="3"/>
  <c r="I31" i="3"/>
  <c r="B31" i="3"/>
  <c r="I30" i="3"/>
  <c r="B30" i="3"/>
  <c r="I29" i="3"/>
  <c r="B29" i="3"/>
  <c r="B34" i="3"/>
  <c r="I34" i="3"/>
  <c r="B35" i="3"/>
  <c r="I35" i="3"/>
  <c r="B36" i="3"/>
  <c r="I36" i="3"/>
  <c r="B37" i="3"/>
  <c r="I37" i="3"/>
  <c r="B38" i="3"/>
  <c r="I38" i="3"/>
  <c r="I47" i="1"/>
  <c r="I46" i="1"/>
  <c r="I45" i="1"/>
  <c r="I44" i="1"/>
  <c r="I43" i="1"/>
  <c r="B47" i="1"/>
  <c r="B45" i="1"/>
  <c r="B46" i="1"/>
  <c r="B43" i="1"/>
  <c r="B53" i="3"/>
  <c r="I53" i="3"/>
  <c r="B54" i="3"/>
  <c r="I54" i="3"/>
  <c r="B55" i="3"/>
  <c r="I55" i="3"/>
  <c r="B56" i="3"/>
  <c r="I56" i="3"/>
  <c r="B57" i="3"/>
  <c r="I57" i="3"/>
  <c r="B29" i="6"/>
  <c r="I29" i="6"/>
  <c r="B30" i="6"/>
  <c r="I30" i="6"/>
  <c r="B31" i="6"/>
  <c r="I31" i="6"/>
  <c r="B32" i="6"/>
  <c r="I32" i="6"/>
  <c r="B33" i="6"/>
  <c r="I33" i="6"/>
  <c r="B34" i="6"/>
  <c r="I34" i="6"/>
  <c r="I35" i="1"/>
  <c r="B35" i="1"/>
  <c r="I34" i="1"/>
  <c r="B34" i="1"/>
  <c r="I33" i="1"/>
  <c r="B33" i="1"/>
  <c r="I32" i="1"/>
  <c r="B32" i="1"/>
  <c r="I31" i="1"/>
  <c r="B31" i="1"/>
  <c r="I30" i="1"/>
  <c r="B30" i="1"/>
  <c r="I29" i="1"/>
  <c r="B29" i="1"/>
  <c r="I78" i="1"/>
  <c r="AH121" i="3"/>
  <c r="AH111" i="1"/>
  <c r="AH111" i="5"/>
  <c r="AL111" i="6"/>
  <c r="AH111" i="4"/>
  <c r="AH120" i="3"/>
  <c r="AH110" i="5"/>
  <c r="AH120" i="1" s="1"/>
  <c r="AH110" i="4"/>
  <c r="AH112" i="7"/>
  <c r="AL109" i="6"/>
  <c r="AH119" i="3"/>
  <c r="AH109" i="5"/>
  <c r="AH109" i="4"/>
  <c r="I76" i="7"/>
  <c r="I75" i="7"/>
  <c r="I74" i="7"/>
  <c r="I73" i="7"/>
  <c r="I72" i="7"/>
  <c r="I71" i="7"/>
  <c r="I70" i="7"/>
  <c r="I69" i="7"/>
  <c r="I68" i="7"/>
  <c r="I67" i="7"/>
  <c r="I66" i="7"/>
  <c r="I64" i="7"/>
  <c r="I63" i="7"/>
  <c r="I62" i="7"/>
  <c r="I61" i="7"/>
  <c r="I60" i="7"/>
  <c r="I59" i="7"/>
  <c r="I58" i="7"/>
  <c r="I57" i="7"/>
  <c r="I56" i="7"/>
  <c r="I42" i="7"/>
  <c r="I41" i="7"/>
  <c r="I40" i="7"/>
  <c r="I39" i="7"/>
  <c r="I38" i="7"/>
  <c r="I37" i="7"/>
  <c r="I36" i="7"/>
  <c r="I35" i="7"/>
  <c r="I34" i="7"/>
  <c r="I33" i="7"/>
  <c r="I32" i="7"/>
  <c r="I31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108" i="6"/>
  <c r="I107" i="6"/>
  <c r="I106" i="6"/>
  <c r="I105" i="6"/>
  <c r="I104" i="6"/>
  <c r="I103" i="6"/>
  <c r="I102" i="6"/>
  <c r="I101" i="6"/>
  <c r="I100" i="6"/>
  <c r="I99" i="6"/>
  <c r="I98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65" i="6"/>
  <c r="I64" i="6"/>
  <c r="I63" i="6"/>
  <c r="I59" i="6"/>
  <c r="I58" i="6"/>
  <c r="I57" i="6"/>
  <c r="I56" i="6"/>
  <c r="I47" i="6"/>
  <c r="I46" i="6"/>
  <c r="I45" i="6"/>
  <c r="I44" i="6"/>
  <c r="I23" i="6"/>
  <c r="I22" i="6"/>
  <c r="I21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8" i="5"/>
  <c r="I77" i="5"/>
  <c r="I76" i="5"/>
  <c r="I75" i="5"/>
  <c r="I74" i="5"/>
  <c r="I73" i="5"/>
  <c r="I72" i="5"/>
  <c r="I71" i="5"/>
  <c r="I70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3" i="1"/>
  <c r="I82" i="1"/>
  <c r="I81" i="1"/>
  <c r="I80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2" i="1"/>
  <c r="I41" i="1"/>
  <c r="I40" i="1"/>
  <c r="I39" i="1"/>
  <c r="I38" i="1"/>
  <c r="I37" i="1"/>
  <c r="I36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88" i="3"/>
  <c r="B89" i="3"/>
  <c r="B90" i="3"/>
  <c r="B91" i="3"/>
  <c r="B92" i="3"/>
  <c r="B93" i="3"/>
  <c r="B87" i="3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42" i="7"/>
  <c r="B41" i="7"/>
  <c r="B40" i="7"/>
  <c r="B39" i="7"/>
  <c r="B38" i="7"/>
  <c r="B37" i="7"/>
  <c r="B36" i="7"/>
  <c r="B35" i="7"/>
  <c r="B34" i="7"/>
  <c r="B33" i="7"/>
  <c r="B32" i="7"/>
  <c r="B31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65" i="6"/>
  <c r="B64" i="6"/>
  <c r="B63" i="6"/>
  <c r="B59" i="6"/>
  <c r="B58" i="6"/>
  <c r="B57" i="6"/>
  <c r="B56" i="6"/>
  <c r="B47" i="6"/>
  <c r="B46" i="6"/>
  <c r="B45" i="6"/>
  <c r="B4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108" i="5"/>
  <c r="B107" i="5"/>
  <c r="B106" i="5"/>
  <c r="B105" i="5"/>
  <c r="B104" i="5"/>
  <c r="B103" i="5"/>
  <c r="B102" i="5"/>
  <c r="B101" i="5"/>
  <c r="B100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55" i="4"/>
  <c r="B54" i="4"/>
  <c r="B53" i="4"/>
  <c r="B52" i="4"/>
  <c r="B51" i="4"/>
  <c r="B50" i="4"/>
  <c r="B49" i="4"/>
  <c r="B48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108" i="1"/>
  <c r="B100" i="1"/>
  <c r="B101" i="1"/>
  <c r="B102" i="1"/>
  <c r="B103" i="1"/>
  <c r="B104" i="1"/>
  <c r="B105" i="1"/>
  <c r="B106" i="1"/>
  <c r="B107" i="1"/>
  <c r="B36" i="1"/>
  <c r="B37" i="1"/>
  <c r="B38" i="1"/>
  <c r="B39" i="1"/>
  <c r="B40" i="1"/>
  <c r="B41" i="1"/>
  <c r="B42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8" i="1"/>
  <c r="B80" i="1"/>
  <c r="B81" i="1"/>
  <c r="B82" i="1"/>
  <c r="B83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9" i="1"/>
  <c r="B18" i="1"/>
  <c r="B20" i="1"/>
  <c r="B17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21" i="1"/>
  <c r="B22" i="1"/>
  <c r="B23" i="1"/>
  <c r="B24" i="1"/>
  <c r="B25" i="1"/>
  <c r="B26" i="1"/>
  <c r="B27" i="1"/>
  <c r="B28" i="1"/>
  <c r="AH119" i="1" l="1"/>
  <c r="AH118" i="1"/>
</calcChain>
</file>

<file path=xl/sharedStrings.xml><?xml version="1.0" encoding="utf-8"?>
<sst xmlns="http://schemas.openxmlformats.org/spreadsheetml/2006/main" count="7926" uniqueCount="152">
  <si>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</si>
  <si>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</si>
  <si>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</si>
  <si>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</si>
  <si>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</si>
  <si>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</si>
  <si>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</si>
  <si>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</si>
  <si>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</si>
  <si>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</si>
  <si>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</si>
  <si>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</si>
  <si>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</si>
  <si>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</si>
  <si>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</si>
  <si>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julian</t>
  </si>
  <si>
    <t>BLRA</t>
  </si>
  <si>
    <t>CLRA</t>
  </si>
  <si>
    <t>call_order</t>
  </si>
  <si>
    <t>C</t>
  </si>
  <si>
    <t>Survey:</t>
  </si>
  <si>
    <t>min:</t>
  </si>
  <si>
    <t>a</t>
  </si>
  <si>
    <t>d</t>
  </si>
  <si>
    <t>JT</t>
  </si>
  <si>
    <t>B-C</t>
  </si>
  <si>
    <t>call_type</t>
  </si>
  <si>
    <t>convert_celsius</t>
  </si>
  <si>
    <t>F</t>
  </si>
  <si>
    <t>C -&gt;</t>
  </si>
  <si>
    <t>pre</t>
  </si>
  <si>
    <t>post</t>
  </si>
  <si>
    <t>indiv. 1</t>
  </si>
  <si>
    <t>indiv. 2</t>
  </si>
  <si>
    <t xml:space="preserve">bearing </t>
  </si>
  <si>
    <t>b</t>
  </si>
  <si>
    <t>loc</t>
  </si>
  <si>
    <t>obs</t>
  </si>
  <si>
    <t>TOD</t>
  </si>
  <si>
    <t>R</t>
  </si>
  <si>
    <t>det. at previous</t>
  </si>
  <si>
    <t>No. individuals</t>
  </si>
  <si>
    <t>A</t>
  </si>
  <si>
    <t>F/R</t>
  </si>
  <si>
    <t>Relevant Comments</t>
  </si>
  <si>
    <t>N</t>
  </si>
  <si>
    <t>Heard before survey</t>
  </si>
  <si>
    <t>B</t>
  </si>
  <si>
    <t>a,d</t>
  </si>
  <si>
    <t>Car</t>
  </si>
  <si>
    <t>Responded after calls, car</t>
  </si>
  <si>
    <t>Shorebirds calling, car</t>
  </si>
  <si>
    <t>Waves loud, Car</t>
  </si>
  <si>
    <t>D</t>
  </si>
  <si>
    <t>indiv. 3</t>
  </si>
  <si>
    <t>c</t>
  </si>
  <si>
    <t>indiv. 4</t>
  </si>
  <si>
    <t>indiv. 5</t>
  </si>
  <si>
    <t>b,a</t>
  </si>
  <si>
    <t>s</t>
  </si>
  <si>
    <t>-</t>
  </si>
  <si>
    <t>AAM</t>
  </si>
  <si>
    <t>Time since 600</t>
  </si>
  <si>
    <t>y</t>
  </si>
  <si>
    <t xml:space="preserve">a, d </t>
  </si>
  <si>
    <t xml:space="preserve">a,d </t>
  </si>
  <si>
    <t>n</t>
  </si>
  <si>
    <t>r</t>
  </si>
  <si>
    <t>l</t>
  </si>
  <si>
    <t>f</t>
  </si>
  <si>
    <t>points</t>
  </si>
  <si>
    <t>count</t>
  </si>
  <si>
    <t>rails</t>
  </si>
  <si>
    <t>sum</t>
  </si>
  <si>
    <t>surveys</t>
  </si>
  <si>
    <t>transects</t>
  </si>
  <si>
    <t>am</t>
  </si>
  <si>
    <t>pm</t>
  </si>
  <si>
    <t xml:space="preserve">rails </t>
  </si>
  <si>
    <t>a, b, c</t>
  </si>
  <si>
    <t xml:space="preserve">c, d </t>
  </si>
  <si>
    <t>c, a</t>
  </si>
  <si>
    <t>a, c</t>
  </si>
  <si>
    <t>a, b</t>
  </si>
  <si>
    <t>Jt</t>
  </si>
  <si>
    <t>a,b,c</t>
  </si>
  <si>
    <t>MT</t>
  </si>
  <si>
    <t>BB</t>
  </si>
  <si>
    <t>Heavy wind, no bearing</t>
  </si>
  <si>
    <t>Lots of traffic along route</t>
  </si>
  <si>
    <t>e,b</t>
  </si>
  <si>
    <t>a,b,e</t>
  </si>
  <si>
    <t>CC</t>
  </si>
  <si>
    <t>BLRA detected just NE of point 4</t>
  </si>
  <si>
    <t>right side mostly bare/maybe recently cleared</t>
  </si>
  <si>
    <t>jh</t>
  </si>
  <si>
    <t>b-c</t>
  </si>
  <si>
    <t>b, c, a</t>
  </si>
  <si>
    <t xml:space="preserve">a </t>
  </si>
  <si>
    <t>b, c</t>
  </si>
  <si>
    <t>responded to playback</t>
  </si>
  <si>
    <t>burned</t>
  </si>
  <si>
    <t>d, b</t>
  </si>
  <si>
    <t>indv 1 &amp; 2</t>
  </si>
  <si>
    <t>c, d</t>
  </si>
  <si>
    <t>d, a</t>
  </si>
  <si>
    <t>&lt;- between p 4 &amp; 5</t>
  </si>
  <si>
    <t>since 600</t>
  </si>
  <si>
    <t>between points</t>
  </si>
  <si>
    <t>JH</t>
  </si>
  <si>
    <t>C-B</t>
  </si>
  <si>
    <t>?</t>
  </si>
  <si>
    <t>c?</t>
  </si>
  <si>
    <t>a,b,d</t>
  </si>
  <si>
    <t>Y</t>
  </si>
  <si>
    <t>d,e</t>
  </si>
  <si>
    <t>a,b</t>
  </si>
  <si>
    <t>indiv. 6</t>
  </si>
  <si>
    <t>a,e</t>
  </si>
  <si>
    <t>e</t>
  </si>
  <si>
    <t>road flooded</t>
  </si>
  <si>
    <t>d, c</t>
  </si>
  <si>
    <t xml:space="preserve"> c</t>
  </si>
  <si>
    <t>south</t>
  </si>
  <si>
    <t>cc</t>
  </si>
  <si>
    <t>b,c</t>
  </si>
  <si>
    <t>a, b, d</t>
  </si>
  <si>
    <t>Mocking bird ki-ki-doos</t>
  </si>
  <si>
    <t>seen</t>
  </si>
  <si>
    <t>BW</t>
  </si>
  <si>
    <t xml:space="preserve">b, a </t>
  </si>
  <si>
    <t>a, c, b</t>
  </si>
  <si>
    <t>none</t>
  </si>
  <si>
    <t xml:space="preserve">a, b </t>
  </si>
  <si>
    <t>a, d</t>
  </si>
  <si>
    <t>b, a</t>
  </si>
  <si>
    <t>JM</t>
  </si>
  <si>
    <t>Season TOTALS:</t>
  </si>
  <si>
    <t xml:space="preserve">total # BLRA detected: </t>
  </si>
  <si>
    <t>surveys:</t>
  </si>
  <si>
    <t>points:</t>
  </si>
  <si>
    <t>1,2,3,4,5,8</t>
  </si>
  <si>
    <t>Route</t>
  </si>
  <si>
    <t>points w/ det</t>
  </si>
  <si>
    <t>1,2,3,4,6,7</t>
  </si>
  <si>
    <t>1,2</t>
  </si>
  <si>
    <t>2,4</t>
  </si>
  <si>
    <t>6,7,8,9</t>
  </si>
  <si>
    <t>BCBR</t>
  </si>
  <si>
    <t>CBR</t>
  </si>
  <si>
    <t>CLRABR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</si>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</sst>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2" borderId="0" xfId="0" applyFill="1" applyBorder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2" borderId="0" xfId="0" applyFill="1" applyBorder="1"/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quotePrefix="1" applyFill="1" applyBorder="1"/>
    <xf numFmtId="0" fontId="0" fillId="0" borderId="0" xfId="0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quotePrefix="1" applyFill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2" borderId="0" xfId="0" applyFill="1" applyBorder="1" applyAlignment="1">
      <alignment horizontal="center" vertical="center"/>
    </xf>
    <xf numFmtId="14" fontId="0" fillId="0" borderId="0" xfId="0" applyNumberFormat="1" applyFill="1"/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quotePrefix="1" applyFill="1"/>
    <xf numFmtId="0" fontId="0" fillId="0" borderId="0" xfId="0" quotePrefix="1" applyFill="1" applyAlignment="1">
      <alignment horizontal="center" vertical="center"/>
    </xf>
    <xf numFmtId="0" fontId="0" fillId="0" borderId="0" xfId="0" applyFont="1" applyFill="1"/>
    <xf numFmtId="14" fontId="0" fillId="0" borderId="1" xfId="0" applyNumberFormat="1" applyFill="1" applyBorder="1"/>
    <xf numFmtId="0" fontId="4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0" fillId="0" borderId="4" xfId="0" applyFont="1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0" fillId="0" borderId="1" xfId="0" applyFont="1" applyFill="1" applyBorder="1"/>
    <xf numFmtId="0" fontId="4" fillId="0" borderId="0" xfId="0" applyFont="1" applyFill="1" applyBorder="1"/>
    <xf numFmtId="0" fontId="7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quotePrefix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0" xfId="0" applyFont="1"/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4" fontId="0" fillId="0" borderId="6" xfId="0" applyNumberFormat="1" applyFill="1" applyBorder="1"/>
    <xf numFmtId="14" fontId="0" fillId="0" borderId="0" xfId="0" applyNumberFormat="1" applyFill="1" applyBorder="1"/>
    <xf numFmtId="0" fontId="0" fillId="0" borderId="6" xfId="0" applyFill="1" applyBorder="1"/>
    <xf numFmtId="0" fontId="0" fillId="0" borderId="10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2" borderId="0" xfId="0" applyFont="1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0" fontId="0" fillId="0" borderId="4" xfId="0" applyFill="1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6" xfId="0" applyFill="1" applyBorder="1"/>
    <xf numFmtId="0" fontId="0" fillId="0" borderId="8" xfId="0" applyFill="1" applyBorder="1"/>
    <xf numFmtId="0" fontId="0" fillId="0" borderId="5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" xfId="0" quotePrefix="1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 vertical="center"/>
    </xf>
    <xf numFmtId="0" fontId="0" fillId="0" borderId="3" xfId="0" applyFill="1" applyBorder="1"/>
    <xf numFmtId="0" fontId="0" fillId="0" borderId="2" xfId="0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5" xfId="0" applyFill="1" applyBorder="1"/>
    <xf numFmtId="0" fontId="0" fillId="0" borderId="0" xfId="0" applyFill="1" applyAlignment="1">
      <alignment horizontal="left"/>
    </xf>
    <xf numFmtId="0" fontId="0" fillId="2" borderId="1" xfId="0" quotePrefix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0" fillId="4" borderId="0" xfId="0" applyFont="1" applyFill="1" applyBorder="1"/>
    <xf numFmtId="0" fontId="0" fillId="4" borderId="1" xfId="0" quotePrefix="1" applyFont="1" applyFill="1" applyBorder="1" applyAlignment="1">
      <alignment horizontal="center"/>
    </xf>
    <xf numFmtId="0" fontId="0" fillId="4" borderId="0" xfId="0" applyFill="1" applyBorder="1"/>
    <xf numFmtId="0" fontId="0" fillId="4" borderId="1" xfId="0" applyFill="1" applyBorder="1"/>
    <xf numFmtId="0" fontId="0" fillId="4" borderId="0" xfId="0" applyFill="1" applyBorder="1" applyAlignment="1">
      <alignment horizontal="center"/>
    </xf>
    <xf numFmtId="0" fontId="0" fillId="4" borderId="0" xfId="0" applyFill="1"/>
    <xf numFmtId="0" fontId="0" fillId="4" borderId="0" xfId="0" applyFont="1" applyFill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wrapText="1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quotePrefix="1" applyFill="1" applyAlignment="1">
      <alignment horizontal="center"/>
    </xf>
    <xf numFmtId="0" fontId="0" fillId="4" borderId="1" xfId="0" quotePrefix="1" applyFill="1" applyBorder="1" applyAlignment="1">
      <alignment horizontal="center"/>
    </xf>
    <xf numFmtId="0" fontId="0" fillId="0" borderId="3" xfId="0" applyBorder="1"/>
    <xf numFmtId="0" fontId="0" fillId="4" borderId="1" xfId="0" quotePrefix="1" applyFont="1" applyFill="1" applyBorder="1" applyAlignment="1">
      <alignment horizontal="center" wrapText="1"/>
    </xf>
    <xf numFmtId="0" fontId="0" fillId="4" borderId="0" xfId="0" applyFont="1" applyFill="1" applyBorder="1" applyAlignment="1">
      <alignment horizontal="center"/>
    </xf>
    <xf numFmtId="0" fontId="0" fillId="4" borderId="0" xfId="0" applyFont="1" applyFill="1"/>
    <xf numFmtId="0" fontId="0" fillId="4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4" borderId="1" xfId="0" applyFont="1" applyFill="1" applyBorder="1"/>
    <xf numFmtId="0" fontId="0" fillId="4" borderId="0" xfId="0" applyFont="1" applyFill="1" applyBorder="1" applyAlignment="1">
      <alignment horizontal="center" wrapText="1"/>
    </xf>
    <xf numFmtId="0" fontId="0" fillId="4" borderId="0" xfId="0" applyFill="1" applyBorder="1" applyAlignment="1">
      <alignment horizontal="center" vertical="center"/>
    </xf>
    <xf numFmtId="0" fontId="4" fillId="0" borderId="3" xfId="0" applyFont="1" applyFill="1" applyBorder="1"/>
    <xf numFmtId="0" fontId="4" fillId="0" borderId="4" xfId="0" applyFont="1" applyFill="1" applyBorder="1"/>
    <xf numFmtId="14" fontId="0" fillId="0" borderId="0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0" borderId="0" xfId="0" applyNumberFormat="1" applyFill="1" applyAlignment="1">
      <alignment horizontal="center"/>
    </xf>
    <xf numFmtId="14" fontId="0" fillId="0" borderId="2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6" xfId="0" applyBorder="1"/>
    <xf numFmtId="14" fontId="0" fillId="0" borderId="6" xfId="0" applyNumberFormat="1" applyFill="1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7"/>
  <sheetViews>
    <sheetView zoomScale="70" zoomScaleNormal="70" workbookViewId="0">
      <pane ySplit="3" topLeftCell="A4" activePane="bottomLeft" state="frozen"/>
      <selection pane="bottomLeft" activeCell="AH80" sqref="AH80"/>
    </sheetView>
  </sheetViews>
  <sheetFormatPr defaultColWidth="11.25" defaultRowHeight="15.75" x14ac:dyDescent="0.25"/>
  <cols>
    <col min="1" max="1" width="10.125" bestFit="1" customWidth="1"/>
    <col min="2" max="2" width="6.5" bestFit="1" customWidth="1"/>
    <col min="3" max="3" width="3.25" bestFit="1" customWidth="1"/>
    <col min="4" max="4" width="3.875" bestFit="1" customWidth="1"/>
    <col min="5" max="5" width="5.75" style="1" bestFit="1" customWidth="1"/>
    <col min="6" max="6" width="6.75" style="1" customWidth="1"/>
    <col min="7" max="7" width="5.25" style="1" customWidth="1"/>
    <col min="8" max="8" width="5.375" style="1" customWidth="1"/>
    <col min="9" max="9" width="7.375" style="1" customWidth="1"/>
    <col min="10" max="10" width="3.875" style="14" customWidth="1"/>
    <col min="11" max="11" width="6.875" style="9" bestFit="1" customWidth="1"/>
    <col min="12" max="17" width="2.25" style="1" customWidth="1"/>
    <col min="18" max="18" width="3.75" style="1" bestFit="1" customWidth="1"/>
    <col min="19" max="19" width="3.75" style="1" customWidth="1"/>
    <col min="20" max="20" width="8.25" style="1" customWidth="1"/>
    <col min="21" max="21" width="1" style="7" customWidth="1"/>
    <col min="22" max="22" width="7.25" style="1" bestFit="1" customWidth="1"/>
    <col min="23" max="24" width="7.875" style="1" bestFit="1" customWidth="1"/>
    <col min="25" max="25" width="1" style="7" customWidth="1"/>
    <col min="26" max="26" width="8.375" style="1" customWidth="1"/>
    <col min="27" max="27" width="7.25" style="1" bestFit="1" customWidth="1"/>
    <col min="28" max="28" width="8.375" style="1" bestFit="1" customWidth="1"/>
    <col min="29" max="29" width="1.25" style="16" customWidth="1"/>
    <col min="30" max="30" width="8.875" bestFit="1" customWidth="1"/>
    <col min="31" max="31" width="8.5" bestFit="1" customWidth="1"/>
    <col min="32" max="32" width="8" bestFit="1" customWidth="1"/>
    <col min="33" max="33" width="2.75" style="16" customWidth="1"/>
    <col min="34" max="34" width="8.125" style="15" customWidth="1"/>
    <col min="35" max="35" width="6.875" style="3" customWidth="1"/>
    <col min="36" max="41" width="1.875" style="1" customWidth="1"/>
    <col min="42" max="42" width="3.75" style="1" bestFit="1" customWidth="1"/>
    <col min="43" max="43" width="4.625" style="12" bestFit="1" customWidth="1"/>
    <col min="44" max="44" width="9.375" style="12" customWidth="1"/>
    <col min="45" max="45" width="1.75" style="29" customWidth="1"/>
    <col min="46" max="46" width="5.875" customWidth="1"/>
    <col min="47" max="47" width="5.875" style="3" customWidth="1"/>
    <col min="48" max="48" width="5.875" customWidth="1"/>
    <col min="49" max="49" width="1.75" style="16" customWidth="1"/>
    <col min="50" max="50" width="5.875" style="22" customWidth="1"/>
    <col min="51" max="51" width="5.875" style="1" customWidth="1"/>
    <col min="52" max="52" width="5.875" style="22" customWidth="1"/>
    <col min="53" max="53" width="1.75" style="23" customWidth="1"/>
    <col min="54" max="56" width="5.875" style="22" customWidth="1"/>
    <col min="57" max="57" width="1.75" style="23" customWidth="1"/>
    <col min="58" max="60" width="5.875" style="22" customWidth="1"/>
    <col min="61" max="61" width="8.375" style="28" customWidth="1"/>
    <col min="62" max="62" width="9.125" style="3" bestFit="1" customWidth="1"/>
    <col min="63" max="63" width="10" style="1" bestFit="1" customWidth="1"/>
    <col min="64" max="64" width="8.125" style="1" bestFit="1" customWidth="1"/>
    <col min="65" max="65" width="7.75" style="1" bestFit="1" customWidth="1"/>
    <col min="66" max="66" width="6.75" style="1" bestFit="1" customWidth="1"/>
    <col min="67" max="67" width="5.375" style="1" bestFit="1" customWidth="1"/>
    <col min="68" max="68" width="5" style="1" bestFit="1" customWidth="1"/>
    <col min="69" max="69" width="7.625" style="1" bestFit="1" customWidth="1"/>
    <col min="70" max="70" width="11.75" style="1" bestFit="1" customWidth="1"/>
    <col min="71" max="72" width="4.125" style="1" customWidth="1"/>
    <col min="73" max="73" width="11.25" style="2"/>
    <col min="75" max="75" width="18.375" bestFit="1" customWidth="1"/>
  </cols>
  <sheetData>
    <row r="1" spans="1:80" ht="17.45" customHeight="1" x14ac:dyDescent="0.25">
      <c r="K1" s="174" t="s">
        <v>16</v>
      </c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6"/>
      <c r="AI1" s="177" t="s">
        <v>17</v>
      </c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9"/>
    </row>
    <row r="2" spans="1:80" s="2" customFormat="1" x14ac:dyDescent="0.25">
      <c r="J2" s="14"/>
      <c r="K2" s="9" t="s">
        <v>20</v>
      </c>
      <c r="L2" s="10">
        <v>1</v>
      </c>
      <c r="M2" s="10"/>
      <c r="N2" s="10"/>
      <c r="O2" s="10"/>
      <c r="P2" s="10"/>
      <c r="Q2" s="10"/>
      <c r="R2" s="10"/>
      <c r="S2" s="10"/>
      <c r="T2" s="10"/>
      <c r="U2" s="104"/>
      <c r="V2" s="180" t="s">
        <v>32</v>
      </c>
      <c r="W2" s="180"/>
      <c r="X2" s="180"/>
      <c r="Y2" s="17"/>
      <c r="Z2" s="180" t="s">
        <v>33</v>
      </c>
      <c r="AA2" s="180"/>
      <c r="AB2" s="180"/>
      <c r="AC2" s="8"/>
      <c r="AD2" s="180" t="s">
        <v>54</v>
      </c>
      <c r="AE2" s="180"/>
      <c r="AF2" s="180"/>
      <c r="AG2" s="8"/>
      <c r="AH2" s="13"/>
      <c r="AI2" s="1" t="s">
        <v>20</v>
      </c>
      <c r="AJ2" s="2">
        <v>1</v>
      </c>
      <c r="AQ2" s="10"/>
      <c r="AR2" s="10"/>
      <c r="AS2" s="104"/>
      <c r="AT2" s="180" t="s">
        <v>32</v>
      </c>
      <c r="AU2" s="180"/>
      <c r="AV2" s="180"/>
      <c r="AW2" s="6"/>
      <c r="AX2" s="180" t="s">
        <v>33</v>
      </c>
      <c r="AY2" s="180"/>
      <c r="AZ2" s="180"/>
      <c r="BA2" s="104"/>
      <c r="BB2" s="180" t="s">
        <v>54</v>
      </c>
      <c r="BC2" s="180"/>
      <c r="BD2" s="180"/>
      <c r="BE2" s="104"/>
      <c r="BF2" s="180" t="s">
        <v>56</v>
      </c>
      <c r="BG2" s="180"/>
      <c r="BH2" s="180"/>
      <c r="BI2" s="1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2" t="s">
        <v>27</v>
      </c>
    </row>
    <row r="3" spans="1:80" s="4" customFormat="1" ht="30.6" customHeight="1" x14ac:dyDescent="0.25">
      <c r="A3" s="4" t="s">
        <v>0</v>
      </c>
      <c r="B3" s="4" t="s">
        <v>15</v>
      </c>
      <c r="C3" s="4" t="s">
        <v>36</v>
      </c>
      <c r="D3" s="4" t="s">
        <v>37</v>
      </c>
      <c r="E3" s="5" t="s">
        <v>1</v>
      </c>
      <c r="F3" s="5" t="s">
        <v>2</v>
      </c>
      <c r="G3" s="33" t="s">
        <v>18</v>
      </c>
      <c r="H3" s="41" t="s">
        <v>38</v>
      </c>
      <c r="I3" s="67" t="s">
        <v>107</v>
      </c>
      <c r="J3" s="14" t="s">
        <v>43</v>
      </c>
      <c r="K3" s="4" t="s">
        <v>21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30</v>
      </c>
      <c r="S3" s="27" t="s">
        <v>31</v>
      </c>
      <c r="T3" s="32" t="s">
        <v>40</v>
      </c>
      <c r="U3" s="124"/>
      <c r="V3" s="5" t="s">
        <v>26</v>
      </c>
      <c r="W3" s="5" t="s">
        <v>14</v>
      </c>
      <c r="X3" s="5" t="s">
        <v>34</v>
      </c>
      <c r="Y3" s="30"/>
      <c r="Z3" s="5" t="s">
        <v>26</v>
      </c>
      <c r="AA3" s="5" t="s">
        <v>14</v>
      </c>
      <c r="AB3" s="5" t="s">
        <v>34</v>
      </c>
      <c r="AC3" s="109"/>
      <c r="AD3" s="5" t="s">
        <v>26</v>
      </c>
      <c r="AE3" s="5" t="s">
        <v>14</v>
      </c>
      <c r="AF3" s="5" t="s">
        <v>34</v>
      </c>
      <c r="AG3" s="109"/>
      <c r="AH3" s="34" t="s">
        <v>41</v>
      </c>
      <c r="AI3" s="4" t="s">
        <v>21</v>
      </c>
      <c r="AJ3" s="5">
        <v>1</v>
      </c>
      <c r="AK3" s="5">
        <v>2</v>
      </c>
      <c r="AL3" s="5">
        <v>3</v>
      </c>
      <c r="AM3" s="5">
        <v>4</v>
      </c>
      <c r="AN3" s="5">
        <v>5</v>
      </c>
      <c r="AO3" s="5">
        <v>6</v>
      </c>
      <c r="AP3" s="5" t="s">
        <v>30</v>
      </c>
      <c r="AQ3" s="27" t="s">
        <v>31</v>
      </c>
      <c r="AR3" s="32" t="s">
        <v>40</v>
      </c>
      <c r="AS3" s="117"/>
      <c r="AT3" s="33" t="s">
        <v>26</v>
      </c>
      <c r="AU3" s="33" t="s">
        <v>14</v>
      </c>
      <c r="AV3" s="33" t="s">
        <v>34</v>
      </c>
      <c r="AW3" s="106"/>
      <c r="AX3" s="33" t="s">
        <v>26</v>
      </c>
      <c r="AY3" s="33" t="s">
        <v>14</v>
      </c>
      <c r="AZ3" s="33" t="s">
        <v>34</v>
      </c>
      <c r="BA3" s="106"/>
      <c r="BB3" s="33" t="s">
        <v>26</v>
      </c>
      <c r="BC3" s="33" t="s">
        <v>14</v>
      </c>
      <c r="BD3" s="33" t="s">
        <v>34</v>
      </c>
      <c r="BE3" s="106"/>
      <c r="BF3" s="33" t="s">
        <v>26</v>
      </c>
      <c r="BG3" s="33" t="s">
        <v>14</v>
      </c>
      <c r="BH3" s="33" t="s">
        <v>34</v>
      </c>
      <c r="BI3" s="34" t="s">
        <v>41</v>
      </c>
      <c r="BJ3" s="19" t="s">
        <v>5</v>
      </c>
      <c r="BK3" s="19" t="s">
        <v>6</v>
      </c>
      <c r="BL3" s="5" t="s">
        <v>7</v>
      </c>
      <c r="BM3" s="5" t="s">
        <v>8</v>
      </c>
      <c r="BN3" s="5" t="s">
        <v>9</v>
      </c>
      <c r="BO3" s="5" t="s">
        <v>10</v>
      </c>
      <c r="BP3" s="5" t="s">
        <v>11</v>
      </c>
      <c r="BQ3" s="5" t="s">
        <v>12</v>
      </c>
      <c r="BR3" s="5" t="s">
        <v>13</v>
      </c>
      <c r="BS3" s="5" t="s">
        <v>4</v>
      </c>
      <c r="BT3" s="5" t="s">
        <v>3</v>
      </c>
      <c r="BU3" s="5" t="s">
        <v>29</v>
      </c>
      <c r="BV3" s="5" t="s">
        <v>28</v>
      </c>
      <c r="BW3" s="4" t="s">
        <v>44</v>
      </c>
      <c r="BY3" s="4" t="s">
        <v>148</v>
      </c>
      <c r="BZ3" s="4" t="s">
        <v>149</v>
      </c>
      <c r="CA3" s="4" t="s">
        <v>150</v>
      </c>
      <c r="CB3" s="4" t="s">
        <v>151</v>
      </c>
    </row>
    <row r="4" spans="1:80" s="48" customFormat="1" x14ac:dyDescent="0.25">
      <c r="A4" s="46">
        <v>42463</v>
      </c>
      <c r="B4" s="47" t="str">
        <f t="shared" ref="B4:B25" si="0">RIGHT(YEAR(A4),2)&amp;TEXT(A4-DATE(YEAR(A4),1,0),"000")</f>
        <v>16094</v>
      </c>
      <c r="C4" s="48" t="s">
        <v>42</v>
      </c>
      <c r="D4" s="48" t="s">
        <v>24</v>
      </c>
      <c r="E4" s="24">
        <v>1</v>
      </c>
      <c r="F4" s="24">
        <v>1</v>
      </c>
      <c r="G4" s="24" t="s">
        <v>25</v>
      </c>
      <c r="H4" s="24">
        <v>725</v>
      </c>
      <c r="I4" s="24">
        <f t="shared" ref="I4:I35" si="1">H4-600</f>
        <v>125</v>
      </c>
      <c r="J4" s="20" t="s">
        <v>69</v>
      </c>
      <c r="K4" s="18"/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1</v>
      </c>
      <c r="R4" s="24"/>
      <c r="S4" s="24"/>
      <c r="T4" s="24"/>
      <c r="U4" s="7"/>
      <c r="V4" s="24" t="s">
        <v>22</v>
      </c>
      <c r="W4" s="24" t="s">
        <v>22</v>
      </c>
      <c r="X4" s="24">
        <v>330</v>
      </c>
      <c r="Y4" s="7"/>
      <c r="Z4" s="24"/>
      <c r="AA4" s="24"/>
      <c r="AB4" s="24"/>
      <c r="AC4" s="16"/>
      <c r="AG4" s="16"/>
      <c r="AH4" s="21">
        <v>1</v>
      </c>
      <c r="AI4" s="35"/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1</v>
      </c>
      <c r="AP4" s="24"/>
      <c r="AQ4" s="36"/>
      <c r="AR4" s="36"/>
      <c r="AS4" s="29"/>
      <c r="AT4" s="48" t="s">
        <v>35</v>
      </c>
      <c r="AU4" s="35" t="s">
        <v>55</v>
      </c>
      <c r="AV4" s="48">
        <v>290</v>
      </c>
      <c r="AW4" s="16"/>
      <c r="AX4" s="49"/>
      <c r="AY4" s="24"/>
      <c r="AZ4" s="49"/>
      <c r="BA4" s="23"/>
      <c r="BB4" s="49"/>
      <c r="BC4" s="49"/>
      <c r="BD4" s="49"/>
      <c r="BE4" s="23"/>
      <c r="BF4" s="49"/>
      <c r="BG4" s="49"/>
      <c r="BH4" s="49"/>
      <c r="BI4" s="50"/>
      <c r="BJ4" s="102">
        <v>52.3</v>
      </c>
      <c r="BK4" s="97">
        <v>63.2</v>
      </c>
      <c r="BL4" s="97">
        <v>1024.8</v>
      </c>
      <c r="BM4" s="97">
        <v>1025.3</v>
      </c>
      <c r="BN4" s="24" t="s">
        <v>66</v>
      </c>
      <c r="BO4" s="24">
        <v>1</v>
      </c>
      <c r="BP4" s="24">
        <v>1.6</v>
      </c>
      <c r="BQ4" s="24">
        <v>0</v>
      </c>
      <c r="BR4" s="24" t="s">
        <v>67</v>
      </c>
      <c r="BS4" s="24">
        <v>4</v>
      </c>
      <c r="BT4" s="24"/>
      <c r="BU4" s="31"/>
      <c r="BV4" s="25"/>
      <c r="BW4" s="48" t="s">
        <v>52</v>
      </c>
      <c r="BY4" s="171">
        <f>IF(G4="B-C",IF(AND(SUM(L4:O4)=0,P4=1,Q4=0),1,IF(L4="-","-",0)),IF(AND(SUM(L4:O4)=0,P4=0,Q4=1),1,IF(L4="-","-",0)))</f>
        <v>0</v>
      </c>
      <c r="BZ4" s="172">
        <f>IF(AND(SUM(L4:O4)=0,P4=1,Q4=1),1,IF(L4="-","-",0))</f>
        <v>0</v>
      </c>
      <c r="CA4" s="172">
        <f>IF(G4="B-C",IF(AND(SUM(L4:O4)=0,P4=0,Q4=1),1,IF(L4="-","-",0)),IF(AND(SUM(L4:O4)=0,P4=1,Q4=0),1,IF(L4="-","-",0)))</f>
        <v>1</v>
      </c>
      <c r="CB4" s="48">
        <f>IF(AND(SUM(L4:O4)&gt;0,P4=0,Q4=0),1,IF(L4="-","-",0))</f>
        <v>0</v>
      </c>
    </row>
    <row r="5" spans="1:80" s="48" customFormat="1" x14ac:dyDescent="0.25">
      <c r="A5" s="93">
        <v>42463</v>
      </c>
      <c r="B5" s="47" t="str">
        <f t="shared" si="0"/>
        <v>16094</v>
      </c>
      <c r="C5" s="48" t="s">
        <v>42</v>
      </c>
      <c r="D5" s="48" t="s">
        <v>24</v>
      </c>
      <c r="E5" s="24">
        <v>1</v>
      </c>
      <c r="F5" s="24">
        <v>2</v>
      </c>
      <c r="G5" s="24" t="s">
        <v>25</v>
      </c>
      <c r="H5" s="24">
        <v>735</v>
      </c>
      <c r="I5" s="24">
        <f t="shared" si="1"/>
        <v>135</v>
      </c>
      <c r="J5" s="20" t="s">
        <v>69</v>
      </c>
      <c r="K5" s="18"/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/>
      <c r="S5" s="24"/>
      <c r="T5" s="24"/>
      <c r="U5" s="7"/>
      <c r="V5" s="24"/>
      <c r="W5" s="24"/>
      <c r="X5" s="24"/>
      <c r="Y5" s="7"/>
      <c r="Z5" s="24"/>
      <c r="AA5" s="24"/>
      <c r="AB5" s="24"/>
      <c r="AC5" s="16"/>
      <c r="AG5" s="16"/>
      <c r="AH5" s="21">
        <v>0</v>
      </c>
      <c r="AI5" s="35"/>
      <c r="AJ5" s="24">
        <v>1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/>
      <c r="AQ5" s="36"/>
      <c r="AR5" s="36"/>
      <c r="AS5" s="29"/>
      <c r="AT5" s="48" t="s">
        <v>35</v>
      </c>
      <c r="AU5" s="35" t="s">
        <v>22</v>
      </c>
      <c r="AV5" s="48">
        <v>25</v>
      </c>
      <c r="AW5" s="16"/>
      <c r="AX5" s="49"/>
      <c r="AY5" s="24"/>
      <c r="AZ5" s="49"/>
      <c r="BA5" s="23"/>
      <c r="BB5" s="49"/>
      <c r="BC5" s="49"/>
      <c r="BD5" s="49"/>
      <c r="BE5" s="23"/>
      <c r="BF5" s="49"/>
      <c r="BG5" s="49"/>
      <c r="BH5" s="49"/>
      <c r="BI5" s="50"/>
      <c r="BJ5" s="78">
        <v>52.3</v>
      </c>
      <c r="BK5" s="38">
        <v>63.2</v>
      </c>
      <c r="BL5" s="38">
        <v>1024.8</v>
      </c>
      <c r="BM5" s="38">
        <v>1025.3</v>
      </c>
      <c r="BN5" s="24" t="s">
        <v>66</v>
      </c>
      <c r="BO5" s="24">
        <v>1</v>
      </c>
      <c r="BP5" s="24">
        <v>2.9</v>
      </c>
      <c r="BQ5" s="24">
        <v>0</v>
      </c>
      <c r="BR5" s="24" t="s">
        <v>67</v>
      </c>
      <c r="BS5" s="24">
        <v>4</v>
      </c>
      <c r="BT5" s="24"/>
      <c r="BU5" s="31"/>
      <c r="BV5" s="25"/>
      <c r="BW5" s="48" t="s">
        <v>49</v>
      </c>
      <c r="BY5" s="171">
        <f t="shared" ref="BY5:BY68" si="2">IF(G5="B-C",IF(AND(SUM(L5:O5)=0,P5=1,Q5=0),1,IF(L5="-","-",0)),IF(AND(SUM(L5:O5)=0,P5=0,Q5=1),1,IF(L5="-","-",0)))</f>
        <v>0</v>
      </c>
      <c r="BZ5" s="172">
        <f t="shared" ref="BZ5:BZ68" si="3">IF(AND(SUM(L5:O5)=0,P5=1,Q5=1),1,IF(L5="-","-",0))</f>
        <v>0</v>
      </c>
      <c r="CA5" s="172">
        <f t="shared" ref="CA5:CA68" si="4">IF(G5="B-C",IF(AND(SUM(L5:O5)=0,P5=0,Q5=1),1,IF(L5="-","-",0)),IF(AND(SUM(L5:O5)=0,P5=1,Q5=0),1,IF(L5="-","-",0)))</f>
        <v>0</v>
      </c>
      <c r="CB5" s="48">
        <f t="shared" ref="CB5:CB68" si="5">IF(AND(SUM(L5:O5)&gt;0,P5=0,Q5=0),1,IF(L5="-","-",0))</f>
        <v>0</v>
      </c>
    </row>
    <row r="6" spans="1:80" s="48" customFormat="1" x14ac:dyDescent="0.25">
      <c r="A6" s="93">
        <v>42463</v>
      </c>
      <c r="B6" s="47" t="str">
        <f t="shared" si="0"/>
        <v>16094</v>
      </c>
      <c r="C6" s="48" t="s">
        <v>42</v>
      </c>
      <c r="D6" s="36" t="s">
        <v>24</v>
      </c>
      <c r="E6" s="24">
        <v>1</v>
      </c>
      <c r="F6" s="24">
        <v>3</v>
      </c>
      <c r="G6" s="24" t="s">
        <v>25</v>
      </c>
      <c r="H6" s="24">
        <v>748</v>
      </c>
      <c r="I6" s="24">
        <f t="shared" si="1"/>
        <v>148</v>
      </c>
      <c r="J6" s="20" t="s">
        <v>69</v>
      </c>
      <c r="K6" s="18"/>
      <c r="L6" s="24">
        <v>1</v>
      </c>
      <c r="M6" s="24">
        <v>1</v>
      </c>
      <c r="N6" s="24">
        <v>1</v>
      </c>
      <c r="O6" s="24">
        <v>1</v>
      </c>
      <c r="P6" s="24">
        <v>1</v>
      </c>
      <c r="Q6" s="24">
        <v>1</v>
      </c>
      <c r="R6" s="24">
        <v>1</v>
      </c>
      <c r="S6" s="24"/>
      <c r="T6" s="24"/>
      <c r="U6" s="7"/>
      <c r="V6" s="24" t="s">
        <v>22</v>
      </c>
      <c r="W6" s="24" t="s">
        <v>55</v>
      </c>
      <c r="X6" s="24">
        <v>275</v>
      </c>
      <c r="Y6" s="7"/>
      <c r="Z6" s="24" t="s">
        <v>22</v>
      </c>
      <c r="AA6" s="24" t="s">
        <v>22</v>
      </c>
      <c r="AB6" s="24">
        <v>132</v>
      </c>
      <c r="AC6" s="16"/>
      <c r="AG6" s="16"/>
      <c r="AH6" s="21">
        <v>2</v>
      </c>
      <c r="AI6" s="35"/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/>
      <c r="AQ6" s="36"/>
      <c r="AR6" s="36"/>
      <c r="AS6" s="29"/>
      <c r="AU6" s="35"/>
      <c r="AW6" s="16"/>
      <c r="AX6" s="49"/>
      <c r="AY6" s="24"/>
      <c r="AZ6" s="49"/>
      <c r="BA6" s="23"/>
      <c r="BB6" s="49"/>
      <c r="BC6" s="49"/>
      <c r="BD6" s="49"/>
      <c r="BE6" s="23"/>
      <c r="BF6" s="49"/>
      <c r="BG6" s="49"/>
      <c r="BH6" s="49"/>
      <c r="BI6" s="50"/>
      <c r="BJ6" s="78">
        <v>52.3</v>
      </c>
      <c r="BK6" s="38">
        <v>63.2</v>
      </c>
      <c r="BL6" s="38">
        <v>1024.8</v>
      </c>
      <c r="BM6" s="38">
        <v>1025.3</v>
      </c>
      <c r="BN6" s="24" t="s">
        <v>66</v>
      </c>
      <c r="BO6" s="24">
        <v>1</v>
      </c>
      <c r="BP6" s="24">
        <v>2.6</v>
      </c>
      <c r="BQ6" s="24">
        <v>0</v>
      </c>
      <c r="BR6" s="24" t="s">
        <v>67</v>
      </c>
      <c r="BS6" s="24">
        <v>4</v>
      </c>
      <c r="BT6" s="24"/>
      <c r="BU6" s="31"/>
      <c r="BV6" s="25"/>
      <c r="BW6" s="48" t="s">
        <v>49</v>
      </c>
      <c r="BY6" s="171">
        <f t="shared" si="2"/>
        <v>0</v>
      </c>
      <c r="BZ6" s="172">
        <f t="shared" si="3"/>
        <v>0</v>
      </c>
      <c r="CA6" s="172">
        <f t="shared" si="4"/>
        <v>0</v>
      </c>
      <c r="CB6" s="48">
        <f t="shared" si="5"/>
        <v>0</v>
      </c>
    </row>
    <row r="7" spans="1:80" s="48" customFormat="1" x14ac:dyDescent="0.25">
      <c r="A7" s="93">
        <v>42463</v>
      </c>
      <c r="B7" s="47" t="str">
        <f t="shared" si="0"/>
        <v>16094</v>
      </c>
      <c r="C7" s="48" t="s">
        <v>42</v>
      </c>
      <c r="D7" s="36" t="s">
        <v>24</v>
      </c>
      <c r="E7" s="24">
        <v>1</v>
      </c>
      <c r="F7" s="24">
        <v>4</v>
      </c>
      <c r="G7" s="24" t="s">
        <v>25</v>
      </c>
      <c r="H7" s="24">
        <v>756</v>
      </c>
      <c r="I7" s="24">
        <f t="shared" si="1"/>
        <v>156</v>
      </c>
      <c r="J7" s="20" t="s">
        <v>69</v>
      </c>
      <c r="K7" s="18"/>
      <c r="L7" s="24">
        <v>0</v>
      </c>
      <c r="M7" s="24">
        <v>1</v>
      </c>
      <c r="N7" s="24">
        <v>0</v>
      </c>
      <c r="O7" s="24">
        <v>0</v>
      </c>
      <c r="P7" s="24">
        <v>0</v>
      </c>
      <c r="Q7" s="24">
        <v>0</v>
      </c>
      <c r="R7" s="24"/>
      <c r="S7" s="24"/>
      <c r="T7" s="24"/>
      <c r="U7" s="7"/>
      <c r="V7" s="24" t="s">
        <v>22</v>
      </c>
      <c r="W7" s="24" t="s">
        <v>22</v>
      </c>
      <c r="X7" s="24">
        <v>35</v>
      </c>
      <c r="Y7" s="7"/>
      <c r="Z7" s="24"/>
      <c r="AA7" s="24"/>
      <c r="AB7" s="24"/>
      <c r="AC7" s="16"/>
      <c r="AG7" s="16"/>
      <c r="AH7" s="21">
        <v>1</v>
      </c>
      <c r="AI7" s="35"/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/>
      <c r="AQ7" s="36"/>
      <c r="AR7" s="36"/>
      <c r="AS7" s="29"/>
      <c r="AU7" s="35"/>
      <c r="AW7" s="16"/>
      <c r="AX7" s="49"/>
      <c r="AY7" s="24"/>
      <c r="AZ7" s="49"/>
      <c r="BA7" s="23"/>
      <c r="BB7" s="49"/>
      <c r="BC7" s="49"/>
      <c r="BD7" s="49"/>
      <c r="BE7" s="23"/>
      <c r="BF7" s="49"/>
      <c r="BG7" s="49"/>
      <c r="BH7" s="49"/>
      <c r="BI7" s="50"/>
      <c r="BJ7" s="78">
        <v>52.3</v>
      </c>
      <c r="BK7" s="38">
        <v>63.2</v>
      </c>
      <c r="BL7" s="38">
        <v>1024.8</v>
      </c>
      <c r="BM7" s="38">
        <v>1025.3</v>
      </c>
      <c r="BN7" s="24" t="s">
        <v>66</v>
      </c>
      <c r="BO7" s="24">
        <v>1</v>
      </c>
      <c r="BP7" s="24">
        <v>3.2</v>
      </c>
      <c r="BQ7" s="24">
        <v>0</v>
      </c>
      <c r="BR7" s="24" t="s">
        <v>67</v>
      </c>
      <c r="BS7" s="24">
        <v>4</v>
      </c>
      <c r="BT7" s="24"/>
      <c r="BU7" s="31"/>
      <c r="BV7" s="25"/>
      <c r="BW7" s="48" t="s">
        <v>51</v>
      </c>
      <c r="BY7" s="171">
        <f t="shared" si="2"/>
        <v>0</v>
      </c>
      <c r="BZ7" s="172">
        <f t="shared" si="3"/>
        <v>0</v>
      </c>
      <c r="CA7" s="172">
        <f t="shared" si="4"/>
        <v>0</v>
      </c>
      <c r="CB7" s="48">
        <f t="shared" si="5"/>
        <v>1</v>
      </c>
    </row>
    <row r="8" spans="1:80" s="48" customFormat="1" x14ac:dyDescent="0.25">
      <c r="A8" s="93">
        <v>42463</v>
      </c>
      <c r="B8" s="47" t="str">
        <f t="shared" si="0"/>
        <v>16094</v>
      </c>
      <c r="C8" s="48" t="s">
        <v>42</v>
      </c>
      <c r="D8" s="36" t="s">
        <v>24</v>
      </c>
      <c r="E8" s="24">
        <v>1</v>
      </c>
      <c r="F8" s="24">
        <v>5</v>
      </c>
      <c r="G8" s="24" t="s">
        <v>25</v>
      </c>
      <c r="H8" s="24">
        <v>805</v>
      </c>
      <c r="I8" s="24">
        <f t="shared" si="1"/>
        <v>205</v>
      </c>
      <c r="J8" s="20" t="s">
        <v>69</v>
      </c>
      <c r="K8" s="18"/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/>
      <c r="S8" s="24"/>
      <c r="T8" s="24"/>
      <c r="U8" s="7"/>
      <c r="V8" s="24"/>
      <c r="W8" s="24"/>
      <c r="X8" s="24"/>
      <c r="Y8" s="7"/>
      <c r="Z8" s="24"/>
      <c r="AA8" s="24"/>
      <c r="AB8" s="24"/>
      <c r="AC8" s="16"/>
      <c r="AG8" s="16"/>
      <c r="AH8" s="21">
        <v>0</v>
      </c>
      <c r="AI8" s="35"/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/>
      <c r="AQ8" s="36"/>
      <c r="AR8" s="36"/>
      <c r="AS8" s="29"/>
      <c r="AU8" s="35"/>
      <c r="AW8" s="16"/>
      <c r="AX8" s="49"/>
      <c r="AY8" s="24"/>
      <c r="AZ8" s="49"/>
      <c r="BA8" s="23"/>
      <c r="BB8" s="49"/>
      <c r="BC8" s="49"/>
      <c r="BD8" s="49"/>
      <c r="BE8" s="23"/>
      <c r="BF8" s="49"/>
      <c r="BG8" s="49"/>
      <c r="BH8" s="49"/>
      <c r="BI8" s="50"/>
      <c r="BJ8" s="78">
        <v>52.3</v>
      </c>
      <c r="BK8" s="38">
        <v>63.2</v>
      </c>
      <c r="BL8" s="38">
        <v>1024.8</v>
      </c>
      <c r="BM8" s="38">
        <v>1025.3</v>
      </c>
      <c r="BN8" s="24" t="s">
        <v>66</v>
      </c>
      <c r="BO8" s="24">
        <v>1</v>
      </c>
      <c r="BP8" s="24">
        <v>4.0999999999999996</v>
      </c>
      <c r="BQ8" s="24">
        <v>0</v>
      </c>
      <c r="BR8" s="24" t="s">
        <v>67</v>
      </c>
      <c r="BS8" s="24">
        <v>4</v>
      </c>
      <c r="BT8" s="24"/>
      <c r="BU8" s="31"/>
      <c r="BV8" s="25"/>
      <c r="BW8" s="48" t="s">
        <v>50</v>
      </c>
      <c r="BY8" s="171">
        <f t="shared" si="2"/>
        <v>0</v>
      </c>
      <c r="BZ8" s="172">
        <f t="shared" si="3"/>
        <v>0</v>
      </c>
      <c r="CA8" s="172">
        <f t="shared" si="4"/>
        <v>0</v>
      </c>
      <c r="CB8" s="48">
        <f t="shared" si="5"/>
        <v>0</v>
      </c>
    </row>
    <row r="9" spans="1:80" s="48" customFormat="1" x14ac:dyDescent="0.25">
      <c r="A9" s="93">
        <v>42463</v>
      </c>
      <c r="B9" s="47" t="str">
        <f t="shared" si="0"/>
        <v>16094</v>
      </c>
      <c r="C9" s="48" t="s">
        <v>42</v>
      </c>
      <c r="D9" s="36" t="s">
        <v>24</v>
      </c>
      <c r="E9" s="24">
        <v>1</v>
      </c>
      <c r="F9" s="24">
        <v>6</v>
      </c>
      <c r="G9" s="24" t="s">
        <v>25</v>
      </c>
      <c r="H9" s="24">
        <v>816</v>
      </c>
      <c r="I9" s="24">
        <f t="shared" si="1"/>
        <v>216</v>
      </c>
      <c r="J9" s="21" t="s">
        <v>69</v>
      </c>
      <c r="K9" s="18"/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/>
      <c r="S9" s="24"/>
      <c r="T9" s="24"/>
      <c r="U9" s="7"/>
      <c r="V9" s="24"/>
      <c r="W9" s="24"/>
      <c r="X9" s="24"/>
      <c r="Y9" s="7"/>
      <c r="Z9" s="24"/>
      <c r="AA9" s="24"/>
      <c r="AB9" s="24"/>
      <c r="AC9" s="16"/>
      <c r="AG9" s="16"/>
      <c r="AH9" s="21">
        <v>0</v>
      </c>
      <c r="AI9" s="35"/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/>
      <c r="AQ9" s="36"/>
      <c r="AR9" s="36"/>
      <c r="AS9" s="29"/>
      <c r="AU9" s="35"/>
      <c r="AW9" s="16"/>
      <c r="AX9" s="49"/>
      <c r="AY9" s="24"/>
      <c r="AZ9" s="49"/>
      <c r="BA9" s="23"/>
      <c r="BB9" s="49"/>
      <c r="BC9" s="49"/>
      <c r="BD9" s="49"/>
      <c r="BE9" s="23"/>
      <c r="BF9" s="49"/>
      <c r="BG9" s="49"/>
      <c r="BH9" s="49"/>
      <c r="BI9" s="50"/>
      <c r="BJ9" s="78">
        <v>52.3</v>
      </c>
      <c r="BK9" s="38">
        <v>63.2</v>
      </c>
      <c r="BL9" s="38">
        <v>1024.8</v>
      </c>
      <c r="BM9" s="38">
        <v>1025.3</v>
      </c>
      <c r="BN9" s="24" t="s">
        <v>63</v>
      </c>
      <c r="BO9" s="24">
        <v>1</v>
      </c>
      <c r="BP9" s="24">
        <v>2.2999999999999998</v>
      </c>
      <c r="BQ9" s="24">
        <v>0</v>
      </c>
      <c r="BR9" s="24" t="s">
        <v>67</v>
      </c>
      <c r="BS9" s="24">
        <v>4</v>
      </c>
      <c r="BT9" s="24"/>
      <c r="BU9" s="31"/>
      <c r="BV9" s="25"/>
      <c r="BW9" s="48" t="s">
        <v>49</v>
      </c>
      <c r="BY9" s="171">
        <f t="shared" si="2"/>
        <v>0</v>
      </c>
      <c r="BZ9" s="172">
        <f t="shared" si="3"/>
        <v>0</v>
      </c>
      <c r="CA9" s="172">
        <f t="shared" si="4"/>
        <v>0</v>
      </c>
      <c r="CB9" s="48">
        <f t="shared" si="5"/>
        <v>0</v>
      </c>
    </row>
    <row r="10" spans="1:80" s="48" customFormat="1" x14ac:dyDescent="0.25">
      <c r="A10" s="93">
        <v>42463</v>
      </c>
      <c r="B10" s="47" t="str">
        <f t="shared" si="0"/>
        <v>16094</v>
      </c>
      <c r="C10" s="48" t="s">
        <v>42</v>
      </c>
      <c r="D10" s="36" t="s">
        <v>24</v>
      </c>
      <c r="E10" s="24">
        <v>1</v>
      </c>
      <c r="F10" s="24">
        <v>7</v>
      </c>
      <c r="G10" s="24" t="s">
        <v>25</v>
      </c>
      <c r="H10" s="24">
        <v>825</v>
      </c>
      <c r="I10" s="24">
        <f t="shared" si="1"/>
        <v>225</v>
      </c>
      <c r="J10" s="21" t="s">
        <v>69</v>
      </c>
      <c r="K10" s="18"/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/>
      <c r="S10" s="24"/>
      <c r="T10" s="24"/>
      <c r="U10" s="7"/>
      <c r="V10" s="24"/>
      <c r="W10" s="24"/>
      <c r="X10" s="24"/>
      <c r="Y10" s="7"/>
      <c r="Z10" s="24"/>
      <c r="AA10" s="24"/>
      <c r="AB10" s="24"/>
      <c r="AC10" s="16"/>
      <c r="AG10" s="16"/>
      <c r="AH10" s="21">
        <v>0</v>
      </c>
      <c r="AI10" s="35"/>
      <c r="AJ10" s="24">
        <v>0</v>
      </c>
      <c r="AK10" s="24">
        <v>1</v>
      </c>
      <c r="AL10" s="24">
        <v>1</v>
      </c>
      <c r="AM10" s="24">
        <v>1</v>
      </c>
      <c r="AN10" s="24">
        <v>1</v>
      </c>
      <c r="AO10" s="24">
        <v>1</v>
      </c>
      <c r="AP10" s="24"/>
      <c r="AQ10" s="38">
        <v>1</v>
      </c>
      <c r="AR10" s="36"/>
      <c r="AS10" s="29"/>
      <c r="AT10" s="48" t="s">
        <v>22</v>
      </c>
      <c r="AU10" s="35" t="s">
        <v>35</v>
      </c>
      <c r="AV10" s="48">
        <v>30</v>
      </c>
      <c r="AW10" s="16"/>
      <c r="AX10" s="49"/>
      <c r="AY10" s="24"/>
      <c r="AZ10" s="49"/>
      <c r="BA10" s="23"/>
      <c r="BB10" s="49"/>
      <c r="BC10" s="49"/>
      <c r="BD10" s="49"/>
      <c r="BE10" s="23"/>
      <c r="BF10" s="49"/>
      <c r="BG10" s="49"/>
      <c r="BH10" s="49"/>
      <c r="BI10" s="50"/>
      <c r="BJ10" s="78">
        <v>52.3</v>
      </c>
      <c r="BK10" s="38">
        <v>63.2</v>
      </c>
      <c r="BL10" s="38">
        <v>1024.8</v>
      </c>
      <c r="BM10" s="38">
        <v>1025.3</v>
      </c>
      <c r="BN10" s="24" t="s">
        <v>63</v>
      </c>
      <c r="BO10" s="24">
        <v>1</v>
      </c>
      <c r="BP10" s="24">
        <v>3.7</v>
      </c>
      <c r="BQ10" s="24">
        <v>0</v>
      </c>
      <c r="BR10" s="24" t="s">
        <v>67</v>
      </c>
      <c r="BS10" s="24">
        <v>4</v>
      </c>
      <c r="BT10" s="24"/>
      <c r="BU10" s="31"/>
      <c r="BV10" s="25"/>
      <c r="BW10" s="48" t="s">
        <v>49</v>
      </c>
      <c r="BY10" s="171">
        <f t="shared" si="2"/>
        <v>0</v>
      </c>
      <c r="BZ10" s="172">
        <f t="shared" si="3"/>
        <v>0</v>
      </c>
      <c r="CA10" s="172">
        <f t="shared" si="4"/>
        <v>0</v>
      </c>
      <c r="CB10" s="48">
        <f t="shared" si="5"/>
        <v>0</v>
      </c>
    </row>
    <row r="11" spans="1:80" s="56" customFormat="1" x14ac:dyDescent="0.25">
      <c r="A11" s="54">
        <v>42463</v>
      </c>
      <c r="B11" s="55" t="str">
        <f t="shared" si="0"/>
        <v>16094</v>
      </c>
      <c r="C11" s="56" t="s">
        <v>42</v>
      </c>
      <c r="D11" s="56" t="s">
        <v>24</v>
      </c>
      <c r="E11" s="57">
        <v>1</v>
      </c>
      <c r="F11" s="57">
        <v>8</v>
      </c>
      <c r="G11" s="57" t="s">
        <v>25</v>
      </c>
      <c r="H11" s="57">
        <v>835</v>
      </c>
      <c r="I11" s="57">
        <f t="shared" si="1"/>
        <v>235</v>
      </c>
      <c r="J11" s="58" t="s">
        <v>69</v>
      </c>
      <c r="K11" s="19"/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/>
      <c r="S11" s="57"/>
      <c r="T11" s="57"/>
      <c r="U11" s="70"/>
      <c r="V11" s="57"/>
      <c r="W11" s="57"/>
      <c r="X11" s="57"/>
      <c r="Y11" s="70"/>
      <c r="Z11" s="57"/>
      <c r="AA11" s="57"/>
      <c r="AB11" s="57"/>
      <c r="AC11" s="72"/>
      <c r="AG11" s="72"/>
      <c r="AH11" s="58">
        <v>0</v>
      </c>
      <c r="AI11" s="19"/>
      <c r="AJ11" s="57">
        <v>1</v>
      </c>
      <c r="AK11" s="57">
        <v>1</v>
      </c>
      <c r="AL11" s="57">
        <v>0</v>
      </c>
      <c r="AM11" s="57">
        <v>0</v>
      </c>
      <c r="AN11" s="57">
        <v>0</v>
      </c>
      <c r="AO11" s="57">
        <v>0</v>
      </c>
      <c r="AP11" s="57"/>
      <c r="AS11" s="72"/>
      <c r="AT11" s="56" t="s">
        <v>22</v>
      </c>
      <c r="AU11" s="19" t="s">
        <v>22</v>
      </c>
      <c r="AV11" s="56">
        <v>130</v>
      </c>
      <c r="AW11" s="72"/>
      <c r="AX11" s="59"/>
      <c r="AY11" s="57"/>
      <c r="AZ11" s="59"/>
      <c r="BA11" s="105"/>
      <c r="BB11" s="59"/>
      <c r="BC11" s="59"/>
      <c r="BD11" s="59"/>
      <c r="BE11" s="105"/>
      <c r="BF11" s="59"/>
      <c r="BG11" s="59"/>
      <c r="BH11" s="59"/>
      <c r="BI11" s="60"/>
      <c r="BJ11" s="98">
        <v>52.3</v>
      </c>
      <c r="BK11" s="57">
        <v>63.2</v>
      </c>
      <c r="BL11" s="57">
        <v>1024.8</v>
      </c>
      <c r="BM11" s="57">
        <v>1025.3</v>
      </c>
      <c r="BN11" s="57" t="s">
        <v>63</v>
      </c>
      <c r="BO11" s="57">
        <v>1</v>
      </c>
      <c r="BP11" s="57">
        <v>3.2</v>
      </c>
      <c r="BQ11" s="57">
        <v>0</v>
      </c>
      <c r="BR11" s="57" t="s">
        <v>67</v>
      </c>
      <c r="BS11" s="57">
        <v>4</v>
      </c>
      <c r="BT11" s="57"/>
      <c r="BU11" s="61"/>
      <c r="BV11" s="62"/>
      <c r="BW11" s="56" t="s">
        <v>49</v>
      </c>
      <c r="BY11" s="171">
        <f t="shared" si="2"/>
        <v>0</v>
      </c>
      <c r="BZ11" s="172">
        <f t="shared" si="3"/>
        <v>0</v>
      </c>
      <c r="CA11" s="172">
        <f t="shared" si="4"/>
        <v>0</v>
      </c>
      <c r="CB11" s="48">
        <f t="shared" si="5"/>
        <v>0</v>
      </c>
    </row>
    <row r="12" spans="1:80" s="48" customFormat="1" x14ac:dyDescent="0.25">
      <c r="A12" s="46">
        <v>42463</v>
      </c>
      <c r="B12" s="47" t="str">
        <f t="shared" si="0"/>
        <v>16094</v>
      </c>
      <c r="C12" s="48" t="s">
        <v>42</v>
      </c>
      <c r="D12" s="48" t="s">
        <v>95</v>
      </c>
      <c r="E12" s="24">
        <v>2</v>
      </c>
      <c r="F12" s="24">
        <v>1</v>
      </c>
      <c r="G12" s="24" t="s">
        <v>25</v>
      </c>
      <c r="H12" s="24">
        <v>720</v>
      </c>
      <c r="I12" s="24">
        <f t="shared" si="1"/>
        <v>120</v>
      </c>
      <c r="J12" s="20" t="s">
        <v>69</v>
      </c>
      <c r="K12" s="18"/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/>
      <c r="S12" s="24"/>
      <c r="T12" s="24"/>
      <c r="U12" s="7"/>
      <c r="V12" s="24"/>
      <c r="W12" s="24"/>
      <c r="X12" s="24"/>
      <c r="Y12" s="7"/>
      <c r="Z12" s="24"/>
      <c r="AA12" s="24"/>
      <c r="AB12" s="24"/>
      <c r="AC12" s="16"/>
      <c r="AG12" s="16"/>
      <c r="AH12" s="21">
        <v>0</v>
      </c>
      <c r="AI12" s="35"/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/>
      <c r="AQ12" s="38">
        <v>1</v>
      </c>
      <c r="AR12" s="36"/>
      <c r="AS12" s="29"/>
      <c r="AT12" s="48" t="s">
        <v>59</v>
      </c>
      <c r="AU12" s="35"/>
      <c r="AW12" s="16"/>
      <c r="AX12" s="49" t="s">
        <v>59</v>
      </c>
      <c r="AY12" s="24"/>
      <c r="AZ12" s="49" t="s">
        <v>108</v>
      </c>
      <c r="BA12" s="23"/>
      <c r="BB12" s="49"/>
      <c r="BC12" s="49"/>
      <c r="BD12" s="49"/>
      <c r="BE12" s="23"/>
      <c r="BF12" s="49"/>
      <c r="BG12" s="49"/>
      <c r="BH12" s="49"/>
      <c r="BI12" s="50"/>
      <c r="BJ12" s="35">
        <v>57.4</v>
      </c>
      <c r="BK12" s="24">
        <v>66.2</v>
      </c>
      <c r="BL12" s="24">
        <v>1023.5</v>
      </c>
      <c r="BM12" s="24">
        <v>1023.9</v>
      </c>
      <c r="BN12" s="24" t="s">
        <v>63</v>
      </c>
      <c r="BO12" s="24">
        <v>1</v>
      </c>
      <c r="BP12" s="24">
        <v>3</v>
      </c>
      <c r="BQ12" s="24">
        <v>0</v>
      </c>
      <c r="BR12" s="24" t="s">
        <v>67</v>
      </c>
      <c r="BS12" s="24">
        <v>4</v>
      </c>
      <c r="BT12" s="24"/>
      <c r="BU12" s="31"/>
      <c r="BV12" s="25"/>
      <c r="BY12" s="171">
        <f t="shared" si="2"/>
        <v>0</v>
      </c>
      <c r="BZ12" s="172">
        <f t="shared" si="3"/>
        <v>0</v>
      </c>
      <c r="CA12" s="172">
        <f t="shared" si="4"/>
        <v>0</v>
      </c>
      <c r="CB12" s="48">
        <f t="shared" si="5"/>
        <v>0</v>
      </c>
    </row>
    <row r="13" spans="1:80" s="48" customFormat="1" x14ac:dyDescent="0.25">
      <c r="A13" s="46">
        <v>42463</v>
      </c>
      <c r="B13" s="47" t="str">
        <f t="shared" si="0"/>
        <v>16094</v>
      </c>
      <c r="C13" s="48" t="s">
        <v>42</v>
      </c>
      <c r="D13" s="48" t="s">
        <v>95</v>
      </c>
      <c r="E13" s="24">
        <v>2</v>
      </c>
      <c r="F13" s="24">
        <v>2</v>
      </c>
      <c r="G13" s="24" t="s">
        <v>25</v>
      </c>
      <c r="H13" s="24">
        <v>733</v>
      </c>
      <c r="I13" s="24">
        <f t="shared" si="1"/>
        <v>133</v>
      </c>
      <c r="J13" s="20" t="s">
        <v>69</v>
      </c>
      <c r="K13" s="18"/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/>
      <c r="S13" s="24"/>
      <c r="T13" s="24"/>
      <c r="U13" s="7"/>
      <c r="V13" s="24"/>
      <c r="W13" s="24"/>
      <c r="X13" s="24"/>
      <c r="Y13" s="7"/>
      <c r="Z13" s="24"/>
      <c r="AA13" s="24"/>
      <c r="AB13" s="24"/>
      <c r="AC13" s="16"/>
      <c r="AG13" s="16"/>
      <c r="AH13" s="21">
        <v>0</v>
      </c>
      <c r="AI13" s="35"/>
      <c r="AJ13" s="24">
        <v>1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/>
      <c r="AQ13" s="36"/>
      <c r="AR13" s="36"/>
      <c r="AS13" s="29"/>
      <c r="AT13" s="48" t="s">
        <v>22</v>
      </c>
      <c r="AU13" s="35" t="s">
        <v>22</v>
      </c>
      <c r="AV13" s="48">
        <v>350</v>
      </c>
      <c r="AW13" s="16"/>
      <c r="AX13" s="49"/>
      <c r="AY13" s="24"/>
      <c r="AZ13" s="49"/>
      <c r="BA13" s="23"/>
      <c r="BB13" s="49"/>
      <c r="BC13" s="49"/>
      <c r="BD13" s="49"/>
      <c r="BE13" s="23"/>
      <c r="BF13" s="49"/>
      <c r="BG13" s="49"/>
      <c r="BH13" s="49"/>
      <c r="BI13" s="50"/>
      <c r="BJ13" s="35">
        <v>57.4</v>
      </c>
      <c r="BK13" s="35">
        <v>66.2</v>
      </c>
      <c r="BL13" s="24">
        <v>1023.5</v>
      </c>
      <c r="BM13" s="24">
        <v>1023.9</v>
      </c>
      <c r="BN13" s="24" t="s">
        <v>63</v>
      </c>
      <c r="BO13" s="24">
        <v>1</v>
      </c>
      <c r="BP13" s="24">
        <v>2</v>
      </c>
      <c r="BQ13" s="24">
        <v>0</v>
      </c>
      <c r="BR13" s="24" t="s">
        <v>67</v>
      </c>
      <c r="BS13" s="24">
        <v>4</v>
      </c>
      <c r="BT13" s="24"/>
      <c r="BU13" s="31"/>
      <c r="BV13" s="25"/>
      <c r="BY13" s="171">
        <f t="shared" si="2"/>
        <v>0</v>
      </c>
      <c r="BZ13" s="172">
        <f t="shared" si="3"/>
        <v>0</v>
      </c>
      <c r="CA13" s="172">
        <f t="shared" si="4"/>
        <v>0</v>
      </c>
      <c r="CB13" s="48">
        <f t="shared" si="5"/>
        <v>0</v>
      </c>
    </row>
    <row r="14" spans="1:80" s="48" customFormat="1" x14ac:dyDescent="0.25">
      <c r="A14" s="46">
        <v>42463</v>
      </c>
      <c r="B14" s="47" t="str">
        <f t="shared" si="0"/>
        <v>16094</v>
      </c>
      <c r="C14" s="48" t="s">
        <v>42</v>
      </c>
      <c r="D14" s="48" t="s">
        <v>95</v>
      </c>
      <c r="E14" s="24">
        <v>2</v>
      </c>
      <c r="F14" s="24">
        <v>3</v>
      </c>
      <c r="G14" s="24" t="s">
        <v>25</v>
      </c>
      <c r="H14" s="24">
        <v>745</v>
      </c>
      <c r="I14" s="24">
        <f t="shared" si="1"/>
        <v>145</v>
      </c>
      <c r="J14" s="20" t="s">
        <v>69</v>
      </c>
      <c r="K14" s="18"/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/>
      <c r="S14" s="24"/>
      <c r="T14" s="24"/>
      <c r="U14" s="7"/>
      <c r="V14" s="24"/>
      <c r="W14" s="24"/>
      <c r="X14" s="24"/>
      <c r="Y14" s="7"/>
      <c r="Z14" s="24"/>
      <c r="AA14" s="24"/>
      <c r="AB14" s="24"/>
      <c r="AC14" s="16"/>
      <c r="AG14" s="16"/>
      <c r="AH14" s="21">
        <v>0</v>
      </c>
      <c r="AI14" s="35"/>
      <c r="AJ14" s="24">
        <v>0</v>
      </c>
      <c r="AK14" s="24">
        <v>0</v>
      </c>
      <c r="AL14" s="24">
        <v>1</v>
      </c>
      <c r="AM14" s="24">
        <v>0</v>
      </c>
      <c r="AN14" s="24">
        <v>0</v>
      </c>
      <c r="AO14" s="24">
        <v>0</v>
      </c>
      <c r="AP14" s="24"/>
      <c r="AQ14" s="36"/>
      <c r="AR14" s="36"/>
      <c r="AS14" s="29"/>
      <c r="AT14" s="48" t="s">
        <v>22</v>
      </c>
      <c r="AU14" s="35" t="s">
        <v>22</v>
      </c>
      <c r="AV14" s="48">
        <v>170</v>
      </c>
      <c r="AW14" s="16"/>
      <c r="AX14" s="49"/>
      <c r="AY14" s="24"/>
      <c r="AZ14" s="49"/>
      <c r="BA14" s="23"/>
      <c r="BB14" s="49"/>
      <c r="BC14" s="49"/>
      <c r="BD14" s="49"/>
      <c r="BE14" s="23"/>
      <c r="BF14" s="49"/>
      <c r="BG14" s="49"/>
      <c r="BH14" s="49"/>
      <c r="BI14" s="50">
        <v>1</v>
      </c>
      <c r="BJ14" s="35">
        <v>57.4</v>
      </c>
      <c r="BK14" s="24">
        <v>66.2</v>
      </c>
      <c r="BL14" s="24">
        <v>1023.5</v>
      </c>
      <c r="BM14" s="24">
        <v>1023.9</v>
      </c>
      <c r="BN14" s="24" t="s">
        <v>63</v>
      </c>
      <c r="BO14" s="24">
        <v>1</v>
      </c>
      <c r="BP14" s="24">
        <v>3</v>
      </c>
      <c r="BQ14" s="24">
        <v>0</v>
      </c>
      <c r="BR14" s="24" t="s">
        <v>67</v>
      </c>
      <c r="BS14" s="24">
        <v>4</v>
      </c>
      <c r="BT14" s="24"/>
      <c r="BU14" s="31"/>
      <c r="BV14" s="25"/>
      <c r="BY14" s="171">
        <f t="shared" si="2"/>
        <v>0</v>
      </c>
      <c r="BZ14" s="172">
        <f t="shared" si="3"/>
        <v>0</v>
      </c>
      <c r="CA14" s="172">
        <f t="shared" si="4"/>
        <v>0</v>
      </c>
      <c r="CB14" s="48">
        <f t="shared" si="5"/>
        <v>0</v>
      </c>
    </row>
    <row r="15" spans="1:80" s="48" customFormat="1" x14ac:dyDescent="0.25">
      <c r="A15" s="46">
        <v>42463</v>
      </c>
      <c r="B15" s="47" t="str">
        <f t="shared" si="0"/>
        <v>16094</v>
      </c>
      <c r="C15" s="48" t="s">
        <v>42</v>
      </c>
      <c r="D15" s="48" t="s">
        <v>95</v>
      </c>
      <c r="E15" s="24">
        <v>2</v>
      </c>
      <c r="F15" s="24">
        <v>4</v>
      </c>
      <c r="G15" s="24" t="s">
        <v>25</v>
      </c>
      <c r="H15" s="24">
        <v>757</v>
      </c>
      <c r="I15" s="24">
        <f t="shared" si="1"/>
        <v>157</v>
      </c>
      <c r="J15" s="20" t="s">
        <v>69</v>
      </c>
      <c r="K15" s="18"/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/>
      <c r="S15" s="24"/>
      <c r="T15" s="24"/>
      <c r="U15" s="7"/>
      <c r="V15" s="24"/>
      <c r="W15" s="24"/>
      <c r="X15" s="24"/>
      <c r="Y15" s="7"/>
      <c r="Z15" s="24"/>
      <c r="AA15" s="24"/>
      <c r="AB15" s="24"/>
      <c r="AC15" s="16"/>
      <c r="AG15" s="16"/>
      <c r="AH15" s="21">
        <v>0</v>
      </c>
      <c r="AI15" s="35"/>
      <c r="AJ15" s="24">
        <v>1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/>
      <c r="AQ15" s="36"/>
      <c r="AR15" s="36"/>
      <c r="AS15" s="29"/>
      <c r="AT15" s="48" t="s">
        <v>22</v>
      </c>
      <c r="AU15" s="35" t="s">
        <v>35</v>
      </c>
      <c r="AV15" s="48">
        <v>330</v>
      </c>
      <c r="AW15" s="16"/>
      <c r="AX15" s="49"/>
      <c r="AY15" s="24"/>
      <c r="AZ15" s="49"/>
      <c r="BA15" s="23"/>
      <c r="BB15" s="49"/>
      <c r="BC15" s="49"/>
      <c r="BD15" s="49"/>
      <c r="BE15" s="23"/>
      <c r="BF15" s="49"/>
      <c r="BG15" s="49"/>
      <c r="BH15" s="49"/>
      <c r="BI15" s="50">
        <v>1</v>
      </c>
      <c r="BJ15" s="35">
        <v>57.4</v>
      </c>
      <c r="BK15" s="35">
        <v>66.2</v>
      </c>
      <c r="BL15" s="24">
        <v>1023.5</v>
      </c>
      <c r="BM15" s="24">
        <v>1023.9</v>
      </c>
      <c r="BN15" s="24" t="s">
        <v>63</v>
      </c>
      <c r="BO15" s="24">
        <v>1</v>
      </c>
      <c r="BP15" s="24">
        <v>2.2000000000000002</v>
      </c>
      <c r="BQ15" s="24">
        <v>0</v>
      </c>
      <c r="BR15" s="24" t="s">
        <v>67</v>
      </c>
      <c r="BS15" s="24">
        <v>4</v>
      </c>
      <c r="BT15" s="24"/>
      <c r="BU15" s="31"/>
      <c r="BV15" s="25"/>
      <c r="BY15" s="171">
        <f t="shared" si="2"/>
        <v>0</v>
      </c>
      <c r="BZ15" s="172">
        <f t="shared" si="3"/>
        <v>0</v>
      </c>
      <c r="CA15" s="172">
        <f t="shared" si="4"/>
        <v>0</v>
      </c>
      <c r="CB15" s="48">
        <f t="shared" si="5"/>
        <v>0</v>
      </c>
    </row>
    <row r="16" spans="1:80" s="48" customFormat="1" x14ac:dyDescent="0.25">
      <c r="A16" s="46">
        <v>42463</v>
      </c>
      <c r="B16" s="47" t="str">
        <f t="shared" si="0"/>
        <v>16094</v>
      </c>
      <c r="C16" s="48" t="s">
        <v>42</v>
      </c>
      <c r="D16" s="48" t="s">
        <v>95</v>
      </c>
      <c r="E16" s="24">
        <v>2</v>
      </c>
      <c r="F16" s="24">
        <v>5</v>
      </c>
      <c r="G16" s="24" t="s">
        <v>25</v>
      </c>
      <c r="H16" s="24">
        <v>809</v>
      </c>
      <c r="I16" s="24">
        <f t="shared" si="1"/>
        <v>209</v>
      </c>
      <c r="J16" s="20" t="s">
        <v>69</v>
      </c>
      <c r="K16" s="18"/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/>
      <c r="S16" s="24"/>
      <c r="T16" s="24"/>
      <c r="U16" s="7"/>
      <c r="V16" s="24"/>
      <c r="W16" s="24"/>
      <c r="X16" s="24"/>
      <c r="Y16" s="7"/>
      <c r="Z16" s="24"/>
      <c r="AA16" s="24"/>
      <c r="AB16" s="24"/>
      <c r="AC16" s="16"/>
      <c r="AG16" s="16"/>
      <c r="AH16" s="21">
        <v>0</v>
      </c>
      <c r="AI16" s="35"/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/>
      <c r="AQ16" s="36"/>
      <c r="AR16" s="36"/>
      <c r="AS16" s="29"/>
      <c r="AU16" s="35"/>
      <c r="AW16" s="16"/>
      <c r="AX16" s="49"/>
      <c r="AY16" s="24"/>
      <c r="AZ16" s="49"/>
      <c r="BA16" s="23"/>
      <c r="BB16" s="49"/>
      <c r="BC16" s="49"/>
      <c r="BD16" s="49"/>
      <c r="BE16" s="23"/>
      <c r="BF16" s="49"/>
      <c r="BG16" s="49"/>
      <c r="BH16" s="49"/>
      <c r="BI16" s="50">
        <v>1</v>
      </c>
      <c r="BJ16" s="35">
        <v>57.4</v>
      </c>
      <c r="BK16" s="24">
        <v>66.2</v>
      </c>
      <c r="BL16" s="24">
        <v>1023.5</v>
      </c>
      <c r="BM16" s="24">
        <v>1023.9</v>
      </c>
      <c r="BN16" s="24" t="s">
        <v>66</v>
      </c>
      <c r="BO16" s="24">
        <v>1</v>
      </c>
      <c r="BP16" s="24">
        <v>2.8</v>
      </c>
      <c r="BQ16" s="24">
        <v>0</v>
      </c>
      <c r="BR16" s="24" t="s">
        <v>67</v>
      </c>
      <c r="BS16" s="24">
        <v>4</v>
      </c>
      <c r="BT16" s="24"/>
      <c r="BU16" s="31"/>
      <c r="BV16" s="25"/>
      <c r="BY16" s="171">
        <f t="shared" si="2"/>
        <v>0</v>
      </c>
      <c r="BZ16" s="172">
        <f t="shared" si="3"/>
        <v>0</v>
      </c>
      <c r="CA16" s="172">
        <f t="shared" si="4"/>
        <v>0</v>
      </c>
      <c r="CB16" s="48">
        <f t="shared" si="5"/>
        <v>0</v>
      </c>
    </row>
    <row r="17" spans="1:80" s="48" customFormat="1" x14ac:dyDescent="0.25">
      <c r="A17" s="46">
        <v>42463</v>
      </c>
      <c r="B17" s="47" t="str">
        <f t="shared" si="0"/>
        <v>16094</v>
      </c>
      <c r="C17" s="48" t="s">
        <v>42</v>
      </c>
      <c r="D17" s="48" t="s">
        <v>95</v>
      </c>
      <c r="E17" s="24">
        <v>2</v>
      </c>
      <c r="F17" s="24">
        <v>6</v>
      </c>
      <c r="G17" s="24" t="s">
        <v>25</v>
      </c>
      <c r="H17" s="24">
        <v>821</v>
      </c>
      <c r="I17" s="24">
        <f t="shared" si="1"/>
        <v>221</v>
      </c>
      <c r="J17" s="21" t="s">
        <v>69</v>
      </c>
      <c r="K17" s="18"/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/>
      <c r="S17" s="38"/>
      <c r="T17" s="38"/>
      <c r="U17" s="26"/>
      <c r="V17" s="38"/>
      <c r="W17" s="38"/>
      <c r="X17" s="38"/>
      <c r="Y17" s="26"/>
      <c r="Z17" s="38"/>
      <c r="AA17" s="38"/>
      <c r="AB17" s="38"/>
      <c r="AC17" s="16"/>
      <c r="AG17" s="16"/>
      <c r="AH17" s="21">
        <v>0</v>
      </c>
      <c r="AI17" s="35"/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38"/>
      <c r="AQ17" s="36"/>
      <c r="AR17" s="36"/>
      <c r="AS17" s="29"/>
      <c r="AT17" s="36"/>
      <c r="AU17" s="35"/>
      <c r="AW17" s="16"/>
      <c r="AX17" s="49"/>
      <c r="AY17" s="24"/>
      <c r="AZ17" s="49"/>
      <c r="BA17" s="23"/>
      <c r="BB17" s="49"/>
      <c r="BC17" s="49"/>
      <c r="BD17" s="49"/>
      <c r="BE17" s="23"/>
      <c r="BF17" s="49"/>
      <c r="BG17" s="49"/>
      <c r="BH17" s="49"/>
      <c r="BI17" s="50"/>
      <c r="BJ17" s="35">
        <v>57.4</v>
      </c>
      <c r="BK17" s="35">
        <v>66.2</v>
      </c>
      <c r="BL17" s="24">
        <v>1023.5</v>
      </c>
      <c r="BM17" s="24">
        <v>1023.9</v>
      </c>
      <c r="BN17" s="24" t="s">
        <v>66</v>
      </c>
      <c r="BO17" s="24">
        <v>1</v>
      </c>
      <c r="BP17" s="24">
        <v>2.1</v>
      </c>
      <c r="BQ17" s="24">
        <v>0</v>
      </c>
      <c r="BR17" s="24" t="s">
        <v>67</v>
      </c>
      <c r="BS17" s="24">
        <v>4</v>
      </c>
      <c r="BT17" s="24"/>
      <c r="BU17" s="31"/>
      <c r="BV17" s="25"/>
      <c r="BY17" s="171">
        <f t="shared" si="2"/>
        <v>0</v>
      </c>
      <c r="BZ17" s="172">
        <f t="shared" si="3"/>
        <v>0</v>
      </c>
      <c r="CA17" s="172">
        <f t="shared" si="4"/>
        <v>0</v>
      </c>
      <c r="CB17" s="48">
        <f t="shared" si="5"/>
        <v>0</v>
      </c>
    </row>
    <row r="18" spans="1:80" s="48" customFormat="1" x14ac:dyDescent="0.25">
      <c r="A18" s="46">
        <v>42463</v>
      </c>
      <c r="B18" s="47" t="str">
        <f t="shared" si="0"/>
        <v>16094</v>
      </c>
      <c r="C18" s="48" t="s">
        <v>42</v>
      </c>
      <c r="D18" s="48" t="s">
        <v>95</v>
      </c>
      <c r="E18" s="24">
        <v>2</v>
      </c>
      <c r="F18" s="24">
        <v>7</v>
      </c>
      <c r="G18" s="24" t="s">
        <v>25</v>
      </c>
      <c r="H18" s="24">
        <v>832</v>
      </c>
      <c r="I18" s="24">
        <f t="shared" si="1"/>
        <v>232</v>
      </c>
      <c r="J18" s="20" t="s">
        <v>69</v>
      </c>
      <c r="K18" s="18"/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/>
      <c r="S18" s="24"/>
      <c r="T18" s="24"/>
      <c r="U18" s="7"/>
      <c r="V18" s="24"/>
      <c r="W18" s="24"/>
      <c r="X18" s="24"/>
      <c r="Y18" s="7"/>
      <c r="Z18" s="24"/>
      <c r="AA18" s="24"/>
      <c r="AB18" s="24"/>
      <c r="AC18" s="16"/>
      <c r="AG18" s="16"/>
      <c r="AH18" s="21">
        <v>0</v>
      </c>
      <c r="AI18" s="35"/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/>
      <c r="AQ18" s="36"/>
      <c r="AR18" s="36"/>
      <c r="AS18" s="29"/>
      <c r="AT18" s="51"/>
      <c r="AU18" s="35"/>
      <c r="AW18" s="16"/>
      <c r="AX18" s="52"/>
      <c r="AY18" s="24"/>
      <c r="AZ18" s="49"/>
      <c r="BA18" s="23"/>
      <c r="BB18" s="49"/>
      <c r="BC18" s="49"/>
      <c r="BD18" s="49"/>
      <c r="BE18" s="23"/>
      <c r="BF18" s="49"/>
      <c r="BG18" s="49"/>
      <c r="BH18" s="49"/>
      <c r="BI18" s="50"/>
      <c r="BJ18" s="35">
        <v>57.4</v>
      </c>
      <c r="BK18" s="24">
        <v>66.2</v>
      </c>
      <c r="BL18" s="24">
        <v>1023.5</v>
      </c>
      <c r="BM18" s="24">
        <v>1023.9</v>
      </c>
      <c r="BN18" s="24" t="s">
        <v>66</v>
      </c>
      <c r="BO18" s="24">
        <v>1</v>
      </c>
      <c r="BP18" s="24">
        <v>2.9</v>
      </c>
      <c r="BQ18" s="24">
        <v>0</v>
      </c>
      <c r="BR18" s="24" t="s">
        <v>67</v>
      </c>
      <c r="BS18" s="24">
        <v>4</v>
      </c>
      <c r="BT18" s="24"/>
      <c r="BU18" s="31"/>
      <c r="BV18" s="25"/>
      <c r="BY18" s="171">
        <f t="shared" si="2"/>
        <v>0</v>
      </c>
      <c r="BZ18" s="172">
        <f t="shared" si="3"/>
        <v>0</v>
      </c>
      <c r="CA18" s="172">
        <f t="shared" si="4"/>
        <v>0</v>
      </c>
      <c r="CB18" s="48">
        <f t="shared" si="5"/>
        <v>0</v>
      </c>
    </row>
    <row r="19" spans="1:80" s="48" customFormat="1" x14ac:dyDescent="0.25">
      <c r="A19" s="46">
        <v>42463</v>
      </c>
      <c r="B19" s="47" t="str">
        <f t="shared" si="0"/>
        <v>16094</v>
      </c>
      <c r="C19" s="48" t="s">
        <v>42</v>
      </c>
      <c r="D19" s="48" t="s">
        <v>95</v>
      </c>
      <c r="E19" s="24">
        <v>2</v>
      </c>
      <c r="F19" s="24">
        <v>8</v>
      </c>
      <c r="G19" s="24" t="s">
        <v>25</v>
      </c>
      <c r="H19" s="24">
        <v>843</v>
      </c>
      <c r="I19" s="24">
        <f t="shared" si="1"/>
        <v>243</v>
      </c>
      <c r="J19" s="20" t="s">
        <v>69</v>
      </c>
      <c r="K19" s="18"/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/>
      <c r="S19" s="24"/>
      <c r="T19" s="24"/>
      <c r="U19" s="7"/>
      <c r="V19" s="24"/>
      <c r="W19" s="24"/>
      <c r="X19" s="24"/>
      <c r="Y19" s="7"/>
      <c r="Z19" s="24"/>
      <c r="AA19" s="24"/>
      <c r="AB19" s="24"/>
      <c r="AC19" s="16"/>
      <c r="AG19" s="16"/>
      <c r="AH19" s="21">
        <v>0</v>
      </c>
      <c r="AI19" s="35"/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/>
      <c r="AQ19" s="36"/>
      <c r="AR19" s="36"/>
      <c r="AS19" s="29"/>
      <c r="AU19" s="35"/>
      <c r="AW19" s="16"/>
      <c r="AX19" s="49"/>
      <c r="AY19" s="24"/>
      <c r="AZ19" s="49"/>
      <c r="BA19" s="23"/>
      <c r="BB19" s="49"/>
      <c r="BC19" s="49"/>
      <c r="BD19" s="49"/>
      <c r="BE19" s="23"/>
      <c r="BF19" s="49"/>
      <c r="BG19" s="49"/>
      <c r="BH19" s="49"/>
      <c r="BI19" s="50"/>
      <c r="BJ19" s="35">
        <v>57.4</v>
      </c>
      <c r="BK19" s="35">
        <v>66.2</v>
      </c>
      <c r="BL19" s="24">
        <v>1023.5</v>
      </c>
      <c r="BM19" s="24">
        <v>1023.9</v>
      </c>
      <c r="BN19" s="24" t="s">
        <v>63</v>
      </c>
      <c r="BO19" s="24">
        <v>1</v>
      </c>
      <c r="BP19" s="24">
        <v>4.2</v>
      </c>
      <c r="BQ19" s="24">
        <v>0</v>
      </c>
      <c r="BR19" s="24" t="s">
        <v>67</v>
      </c>
      <c r="BS19" s="24">
        <v>4</v>
      </c>
      <c r="BT19" s="24"/>
      <c r="BU19" s="31"/>
      <c r="BV19" s="25"/>
      <c r="BY19" s="171">
        <f t="shared" si="2"/>
        <v>0</v>
      </c>
      <c r="BZ19" s="172">
        <f t="shared" si="3"/>
        <v>0</v>
      </c>
      <c r="CA19" s="172">
        <f t="shared" si="4"/>
        <v>0</v>
      </c>
      <c r="CB19" s="48">
        <f t="shared" si="5"/>
        <v>0</v>
      </c>
    </row>
    <row r="20" spans="1:80" s="56" customFormat="1" x14ac:dyDescent="0.25">
      <c r="A20" s="54">
        <v>42463</v>
      </c>
      <c r="B20" s="55" t="str">
        <f t="shared" si="0"/>
        <v>16094</v>
      </c>
      <c r="C20" s="56" t="s">
        <v>42</v>
      </c>
      <c r="D20" s="56" t="s">
        <v>95</v>
      </c>
      <c r="E20" s="57">
        <v>2</v>
      </c>
      <c r="F20" s="57">
        <v>9</v>
      </c>
      <c r="G20" s="57" t="s">
        <v>25</v>
      </c>
      <c r="H20" s="57">
        <v>852</v>
      </c>
      <c r="I20" s="57">
        <f t="shared" si="1"/>
        <v>252</v>
      </c>
      <c r="J20" s="58" t="s">
        <v>69</v>
      </c>
      <c r="K20" s="19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/>
      <c r="S20" s="57"/>
      <c r="T20" s="57"/>
      <c r="U20" s="70"/>
      <c r="V20" s="57"/>
      <c r="W20" s="57"/>
      <c r="X20" s="57"/>
      <c r="Y20" s="70"/>
      <c r="Z20" s="57"/>
      <c r="AA20" s="57"/>
      <c r="AB20" s="57"/>
      <c r="AC20" s="72"/>
      <c r="AG20" s="72"/>
      <c r="AH20" s="58">
        <v>0</v>
      </c>
      <c r="AI20" s="19"/>
      <c r="AJ20" s="57">
        <v>0</v>
      </c>
      <c r="AK20" s="57">
        <v>0</v>
      </c>
      <c r="AL20" s="57">
        <v>0</v>
      </c>
      <c r="AM20" s="57">
        <v>0</v>
      </c>
      <c r="AN20" s="57">
        <v>0</v>
      </c>
      <c r="AO20" s="57">
        <v>0</v>
      </c>
      <c r="AP20" s="57"/>
      <c r="AS20" s="72"/>
      <c r="AU20" s="19"/>
      <c r="AW20" s="72"/>
      <c r="AX20" s="59"/>
      <c r="AY20" s="57"/>
      <c r="AZ20" s="59"/>
      <c r="BA20" s="105"/>
      <c r="BB20" s="59"/>
      <c r="BC20" s="59"/>
      <c r="BD20" s="59"/>
      <c r="BE20" s="105"/>
      <c r="BF20" s="59"/>
      <c r="BG20" s="59"/>
      <c r="BH20" s="59"/>
      <c r="BI20" s="60"/>
      <c r="BJ20" s="35">
        <v>57.4</v>
      </c>
      <c r="BK20" s="24">
        <v>66.2</v>
      </c>
      <c r="BL20" s="24">
        <v>1023.5</v>
      </c>
      <c r="BM20" s="24">
        <v>1023.9</v>
      </c>
      <c r="BN20" s="24" t="s">
        <v>66</v>
      </c>
      <c r="BO20" s="24">
        <v>1</v>
      </c>
      <c r="BP20" s="24">
        <v>5.0999999999999996</v>
      </c>
      <c r="BQ20" s="24">
        <v>0</v>
      </c>
      <c r="BR20" s="24" t="s">
        <v>67</v>
      </c>
      <c r="BS20" s="57">
        <v>4</v>
      </c>
      <c r="BT20" s="57"/>
      <c r="BU20" s="61"/>
      <c r="BV20" s="62"/>
      <c r="BY20" s="171">
        <f t="shared" si="2"/>
        <v>0</v>
      </c>
      <c r="BZ20" s="172">
        <f t="shared" si="3"/>
        <v>0</v>
      </c>
      <c r="CA20" s="172">
        <f t="shared" si="4"/>
        <v>0</v>
      </c>
      <c r="CB20" s="48">
        <f t="shared" si="5"/>
        <v>0</v>
      </c>
    </row>
    <row r="21" spans="1:80" s="48" customFormat="1" x14ac:dyDescent="0.25">
      <c r="A21" s="46">
        <v>42463</v>
      </c>
      <c r="B21" s="47" t="str">
        <f t="shared" si="0"/>
        <v>16094</v>
      </c>
      <c r="C21" s="48" t="s">
        <v>42</v>
      </c>
      <c r="D21" s="48" t="s">
        <v>92</v>
      </c>
      <c r="E21" s="24">
        <v>3</v>
      </c>
      <c r="F21" s="24">
        <v>1</v>
      </c>
      <c r="G21" s="24" t="s">
        <v>25</v>
      </c>
      <c r="H21" s="24">
        <v>711</v>
      </c>
      <c r="I21" s="24">
        <f t="shared" si="1"/>
        <v>111</v>
      </c>
      <c r="J21" s="20" t="s">
        <v>69</v>
      </c>
      <c r="K21" s="18"/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/>
      <c r="S21" s="24"/>
      <c r="T21" s="24"/>
      <c r="U21" s="7"/>
      <c r="V21" s="24"/>
      <c r="W21" s="24"/>
      <c r="X21" s="24"/>
      <c r="Y21" s="7"/>
      <c r="Z21" s="24"/>
      <c r="AA21" s="24"/>
      <c r="AB21" s="24"/>
      <c r="AC21" s="16"/>
      <c r="AG21" s="16"/>
      <c r="AH21" s="21">
        <v>0</v>
      </c>
      <c r="AI21" s="35"/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/>
      <c r="AQ21" s="36"/>
      <c r="AR21" s="36"/>
      <c r="AS21" s="29"/>
      <c r="AT21" s="36"/>
      <c r="AU21" s="35"/>
      <c r="AW21" s="16"/>
      <c r="AX21" s="49"/>
      <c r="AY21" s="24"/>
      <c r="AZ21" s="49"/>
      <c r="BA21" s="23"/>
      <c r="BB21" s="49"/>
      <c r="BC21" s="49"/>
      <c r="BD21" s="49"/>
      <c r="BE21" s="23"/>
      <c r="BF21" s="49"/>
      <c r="BG21" s="49"/>
      <c r="BH21" s="49"/>
      <c r="BI21" s="50"/>
      <c r="BJ21" s="35">
        <v>61.6</v>
      </c>
      <c r="BK21" s="24">
        <v>70.2</v>
      </c>
      <c r="BL21" s="24">
        <v>1023.3</v>
      </c>
      <c r="BM21" s="24">
        <v>1024.5</v>
      </c>
      <c r="BN21" s="24" t="s">
        <v>45</v>
      </c>
      <c r="BO21" s="24">
        <v>0</v>
      </c>
      <c r="BP21" s="24">
        <v>3.5</v>
      </c>
      <c r="BQ21" s="24">
        <v>0</v>
      </c>
      <c r="BR21" s="24" t="s">
        <v>68</v>
      </c>
      <c r="BS21" s="24">
        <v>4</v>
      </c>
      <c r="BT21" s="24"/>
      <c r="BU21" s="31"/>
      <c r="BV21" s="25"/>
      <c r="BY21" s="171">
        <f t="shared" si="2"/>
        <v>0</v>
      </c>
      <c r="BZ21" s="172">
        <f t="shared" si="3"/>
        <v>0</v>
      </c>
      <c r="CA21" s="172">
        <f t="shared" si="4"/>
        <v>0</v>
      </c>
      <c r="CB21" s="48">
        <f t="shared" si="5"/>
        <v>0</v>
      </c>
    </row>
    <row r="22" spans="1:80" s="48" customFormat="1" x14ac:dyDescent="0.25">
      <c r="A22" s="46">
        <v>42463</v>
      </c>
      <c r="B22" s="47" t="str">
        <f t="shared" si="0"/>
        <v>16094</v>
      </c>
      <c r="C22" s="48" t="s">
        <v>42</v>
      </c>
      <c r="D22" s="48" t="s">
        <v>92</v>
      </c>
      <c r="E22" s="24">
        <v>3</v>
      </c>
      <c r="F22" s="24">
        <v>2</v>
      </c>
      <c r="G22" s="24" t="s">
        <v>25</v>
      </c>
      <c r="H22" s="24">
        <v>724</v>
      </c>
      <c r="I22" s="24">
        <f t="shared" si="1"/>
        <v>124</v>
      </c>
      <c r="J22" s="20" t="s">
        <v>69</v>
      </c>
      <c r="K22" s="18"/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/>
      <c r="S22" s="24"/>
      <c r="T22" s="24"/>
      <c r="U22" s="7"/>
      <c r="V22" s="24"/>
      <c r="W22" s="24"/>
      <c r="X22" s="24"/>
      <c r="Y22" s="7"/>
      <c r="Z22" s="24"/>
      <c r="AA22" s="24"/>
      <c r="AB22" s="24"/>
      <c r="AC22" s="16"/>
      <c r="AG22" s="16"/>
      <c r="AH22" s="21">
        <v>0</v>
      </c>
      <c r="AI22" s="35"/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/>
      <c r="AQ22" s="36"/>
      <c r="AR22" s="36"/>
      <c r="AS22" s="29"/>
      <c r="AU22" s="35"/>
      <c r="AW22" s="16"/>
      <c r="AX22" s="49"/>
      <c r="AY22" s="24"/>
      <c r="AZ22" s="49"/>
      <c r="BA22" s="23"/>
      <c r="BB22" s="49"/>
      <c r="BC22" s="49"/>
      <c r="BD22" s="49"/>
      <c r="BE22" s="23"/>
      <c r="BF22" s="49"/>
      <c r="BG22" s="49"/>
      <c r="BH22" s="49"/>
      <c r="BI22" s="50"/>
      <c r="BJ22" s="35">
        <v>61.6</v>
      </c>
      <c r="BK22" s="24">
        <v>70.2</v>
      </c>
      <c r="BL22" s="24">
        <v>1023.3</v>
      </c>
      <c r="BM22" s="24">
        <v>1024.5</v>
      </c>
      <c r="BN22" s="24" t="s">
        <v>45</v>
      </c>
      <c r="BO22" s="24">
        <v>1</v>
      </c>
      <c r="BP22" s="24">
        <v>1.1000000000000001</v>
      </c>
      <c r="BQ22" s="24">
        <v>0</v>
      </c>
      <c r="BR22" s="24" t="s">
        <v>68</v>
      </c>
      <c r="BS22" s="24">
        <v>4</v>
      </c>
      <c r="BT22" s="24"/>
      <c r="BU22" s="31"/>
      <c r="BV22" s="25"/>
      <c r="BY22" s="171">
        <f t="shared" si="2"/>
        <v>0</v>
      </c>
      <c r="BZ22" s="172">
        <f t="shared" si="3"/>
        <v>0</v>
      </c>
      <c r="CA22" s="172">
        <f t="shared" si="4"/>
        <v>0</v>
      </c>
      <c r="CB22" s="48">
        <f t="shared" si="5"/>
        <v>0</v>
      </c>
    </row>
    <row r="23" spans="1:80" s="48" customFormat="1" x14ac:dyDescent="0.25">
      <c r="A23" s="46">
        <v>42463</v>
      </c>
      <c r="B23" s="47" t="str">
        <f t="shared" si="0"/>
        <v>16094</v>
      </c>
      <c r="C23" s="48" t="s">
        <v>42</v>
      </c>
      <c r="D23" s="48" t="s">
        <v>92</v>
      </c>
      <c r="E23" s="24">
        <v>3</v>
      </c>
      <c r="F23" s="24">
        <v>3</v>
      </c>
      <c r="G23" s="24" t="s">
        <v>25</v>
      </c>
      <c r="H23" s="24">
        <v>739</v>
      </c>
      <c r="I23" s="24">
        <f t="shared" si="1"/>
        <v>139</v>
      </c>
      <c r="J23" s="20" t="s">
        <v>69</v>
      </c>
      <c r="K23" s="18"/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/>
      <c r="S23" s="24"/>
      <c r="T23" s="24"/>
      <c r="U23" s="7"/>
      <c r="V23" s="24"/>
      <c r="W23" s="24"/>
      <c r="X23" s="24"/>
      <c r="Y23" s="7"/>
      <c r="Z23" s="24"/>
      <c r="AA23" s="24"/>
      <c r="AB23" s="24"/>
      <c r="AC23" s="16"/>
      <c r="AG23" s="16"/>
      <c r="AH23" s="21">
        <v>0</v>
      </c>
      <c r="AI23" s="35"/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/>
      <c r="AQ23" s="36"/>
      <c r="AR23" s="36"/>
      <c r="AS23" s="29"/>
      <c r="AT23" s="36"/>
      <c r="AU23" s="35"/>
      <c r="AW23" s="16"/>
      <c r="AX23" s="49"/>
      <c r="AY23" s="24"/>
      <c r="AZ23" s="49"/>
      <c r="BA23" s="23"/>
      <c r="BB23" s="49"/>
      <c r="BC23" s="49"/>
      <c r="BD23" s="49"/>
      <c r="BE23" s="23"/>
      <c r="BF23" s="49"/>
      <c r="BG23" s="49"/>
      <c r="BH23" s="49"/>
      <c r="BI23" s="50"/>
      <c r="BJ23" s="35">
        <v>61.6</v>
      </c>
      <c r="BK23" s="24">
        <v>70.2</v>
      </c>
      <c r="BL23" s="24">
        <v>1023.3</v>
      </c>
      <c r="BM23" s="24">
        <v>1024.5</v>
      </c>
      <c r="BN23" s="24" t="s">
        <v>45</v>
      </c>
      <c r="BO23" s="24">
        <v>1</v>
      </c>
      <c r="BP23" s="24">
        <v>2</v>
      </c>
      <c r="BQ23" s="24">
        <v>0</v>
      </c>
      <c r="BR23" s="24" t="s">
        <v>68</v>
      </c>
      <c r="BS23" s="24">
        <v>4</v>
      </c>
      <c r="BT23" s="24"/>
      <c r="BU23" s="31"/>
      <c r="BV23" s="25"/>
      <c r="BY23" s="171">
        <f t="shared" si="2"/>
        <v>0</v>
      </c>
      <c r="BZ23" s="172">
        <f t="shared" si="3"/>
        <v>0</v>
      </c>
      <c r="CA23" s="172">
        <f t="shared" si="4"/>
        <v>0</v>
      </c>
      <c r="CB23" s="48">
        <f t="shared" si="5"/>
        <v>0</v>
      </c>
    </row>
    <row r="24" spans="1:80" s="48" customFormat="1" x14ac:dyDescent="0.25">
      <c r="A24" s="46">
        <v>42463</v>
      </c>
      <c r="B24" s="47" t="str">
        <f t="shared" si="0"/>
        <v>16094</v>
      </c>
      <c r="C24" s="48" t="s">
        <v>42</v>
      </c>
      <c r="D24" s="48" t="s">
        <v>92</v>
      </c>
      <c r="E24" s="24">
        <v>3</v>
      </c>
      <c r="F24" s="24">
        <v>4</v>
      </c>
      <c r="G24" s="24" t="s">
        <v>25</v>
      </c>
      <c r="H24" s="24">
        <v>751</v>
      </c>
      <c r="I24" s="24">
        <f t="shared" si="1"/>
        <v>151</v>
      </c>
      <c r="J24" s="20" t="s">
        <v>69</v>
      </c>
      <c r="K24" s="18"/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/>
      <c r="S24" s="24">
        <v>1</v>
      </c>
      <c r="T24" s="24" t="s">
        <v>45</v>
      </c>
      <c r="U24" s="7"/>
      <c r="V24" s="24" t="s">
        <v>42</v>
      </c>
      <c r="W24" s="24" t="s">
        <v>47</v>
      </c>
      <c r="X24" s="24">
        <v>316</v>
      </c>
      <c r="Y24" s="7"/>
      <c r="Z24" s="123" t="s">
        <v>106</v>
      </c>
      <c r="AA24" s="24"/>
      <c r="AB24" s="24"/>
      <c r="AC24" s="16"/>
      <c r="AG24" s="16"/>
      <c r="AH24" s="21">
        <v>0</v>
      </c>
      <c r="AI24" s="35"/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1</v>
      </c>
      <c r="AP24" s="24"/>
      <c r="AQ24" s="36"/>
      <c r="AR24" s="36" t="s">
        <v>45</v>
      </c>
      <c r="AS24" s="29"/>
      <c r="AT24" s="48" t="s">
        <v>19</v>
      </c>
      <c r="AU24" s="35" t="s">
        <v>42</v>
      </c>
      <c r="AV24" s="48">
        <v>19</v>
      </c>
      <c r="AW24" s="16"/>
      <c r="AX24" s="49" t="s">
        <v>19</v>
      </c>
      <c r="AY24" s="24" t="s">
        <v>42</v>
      </c>
      <c r="AZ24" s="49">
        <v>54</v>
      </c>
      <c r="BA24" s="23"/>
      <c r="BB24" s="49"/>
      <c r="BC24" s="49"/>
      <c r="BD24" s="49"/>
      <c r="BE24" s="23"/>
      <c r="BF24" s="49"/>
      <c r="BG24" s="49"/>
      <c r="BH24" s="49"/>
      <c r="BI24" s="50">
        <v>2</v>
      </c>
      <c r="BJ24" s="35">
        <v>61.6</v>
      </c>
      <c r="BK24" s="24">
        <v>70.2</v>
      </c>
      <c r="BL24" s="24">
        <v>1023.3</v>
      </c>
      <c r="BM24" s="24">
        <v>1024.5</v>
      </c>
      <c r="BN24" s="24" t="s">
        <v>45</v>
      </c>
      <c r="BO24" s="24">
        <v>1</v>
      </c>
      <c r="BP24" s="24">
        <v>2</v>
      </c>
      <c r="BQ24" s="24">
        <v>0</v>
      </c>
      <c r="BR24" s="24" t="s">
        <v>67</v>
      </c>
      <c r="BS24" s="24">
        <v>4</v>
      </c>
      <c r="BT24" s="24"/>
      <c r="BU24" s="31"/>
      <c r="BV24" s="25"/>
      <c r="BW24" s="48" t="s">
        <v>93</v>
      </c>
      <c r="BY24" s="171">
        <f t="shared" si="2"/>
        <v>0</v>
      </c>
      <c r="BZ24" s="172">
        <f t="shared" si="3"/>
        <v>0</v>
      </c>
      <c r="CA24" s="172">
        <f t="shared" si="4"/>
        <v>0</v>
      </c>
      <c r="CB24" s="48">
        <f t="shared" si="5"/>
        <v>0</v>
      </c>
    </row>
    <row r="25" spans="1:80" s="48" customFormat="1" x14ac:dyDescent="0.25">
      <c r="A25" s="46">
        <v>42463</v>
      </c>
      <c r="B25" s="47" t="str">
        <f t="shared" si="0"/>
        <v>16094</v>
      </c>
      <c r="C25" s="48" t="s">
        <v>42</v>
      </c>
      <c r="D25" s="48" t="s">
        <v>92</v>
      </c>
      <c r="E25" s="24">
        <v>3</v>
      </c>
      <c r="F25" s="24">
        <v>5</v>
      </c>
      <c r="G25" s="24" t="s">
        <v>25</v>
      </c>
      <c r="H25" s="24">
        <v>817</v>
      </c>
      <c r="I25" s="24">
        <f t="shared" si="1"/>
        <v>217</v>
      </c>
      <c r="J25" s="20" t="s">
        <v>69</v>
      </c>
      <c r="K25" s="18"/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/>
      <c r="S25" s="24"/>
      <c r="T25" s="24"/>
      <c r="U25" s="7"/>
      <c r="V25" s="24"/>
      <c r="W25" s="24"/>
      <c r="X25" s="24"/>
      <c r="Y25" s="7"/>
      <c r="Z25" s="24"/>
      <c r="AA25" s="24"/>
      <c r="AB25" s="24"/>
      <c r="AC25" s="16"/>
      <c r="AG25" s="16"/>
      <c r="AH25" s="21">
        <v>0</v>
      </c>
      <c r="AI25" s="35"/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/>
      <c r="AQ25" s="36"/>
      <c r="AR25" s="36"/>
      <c r="AS25" s="29"/>
      <c r="AW25" s="16"/>
      <c r="BA25" s="23"/>
      <c r="BB25" s="49"/>
      <c r="BC25" s="49"/>
      <c r="BD25" s="49"/>
      <c r="BE25" s="23"/>
      <c r="BF25" s="49"/>
      <c r="BG25" s="49"/>
      <c r="BH25" s="49"/>
      <c r="BI25" s="50"/>
      <c r="BJ25" s="35">
        <v>61.6</v>
      </c>
      <c r="BK25" s="24">
        <v>70.2</v>
      </c>
      <c r="BL25" s="24">
        <v>1023.3</v>
      </c>
      <c r="BM25" s="24">
        <v>1024.5</v>
      </c>
      <c r="BN25" s="24" t="s">
        <v>45</v>
      </c>
      <c r="BO25" s="24">
        <v>1</v>
      </c>
      <c r="BP25" s="24">
        <v>1.7</v>
      </c>
      <c r="BQ25" s="24">
        <v>0</v>
      </c>
      <c r="BR25" s="24" t="s">
        <v>67</v>
      </c>
      <c r="BS25" s="24">
        <v>4</v>
      </c>
      <c r="BT25" s="24"/>
      <c r="BU25" s="31"/>
      <c r="BV25" s="25"/>
      <c r="BY25" s="171">
        <f t="shared" si="2"/>
        <v>0</v>
      </c>
      <c r="BZ25" s="172">
        <f t="shared" si="3"/>
        <v>0</v>
      </c>
      <c r="CA25" s="172">
        <f t="shared" si="4"/>
        <v>0</v>
      </c>
      <c r="CB25" s="48">
        <f t="shared" si="5"/>
        <v>0</v>
      </c>
    </row>
    <row r="26" spans="1:80" s="48" customFormat="1" x14ac:dyDescent="0.25">
      <c r="A26" s="46">
        <v>42463</v>
      </c>
      <c r="B26" s="47" t="str">
        <f>RIGHT(YEAR(A26),2)&amp;TEXT(A26-DATE(YEAR(A26),1,0),"000")</f>
        <v>16094</v>
      </c>
      <c r="C26" s="48" t="s">
        <v>42</v>
      </c>
      <c r="D26" s="48" t="s">
        <v>92</v>
      </c>
      <c r="E26" s="24">
        <v>3</v>
      </c>
      <c r="F26" s="24">
        <v>6</v>
      </c>
      <c r="G26" s="24" t="s">
        <v>25</v>
      </c>
      <c r="H26" s="24">
        <v>830</v>
      </c>
      <c r="I26" s="24">
        <f t="shared" si="1"/>
        <v>230</v>
      </c>
      <c r="J26" s="20" t="s">
        <v>69</v>
      </c>
      <c r="K26" s="18"/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/>
      <c r="S26" s="24"/>
      <c r="T26" s="24"/>
      <c r="U26" s="7"/>
      <c r="V26" s="24"/>
      <c r="W26" s="24"/>
      <c r="X26" s="24"/>
      <c r="Y26" s="7"/>
      <c r="Z26" s="24"/>
      <c r="AA26" s="24"/>
      <c r="AB26" s="24"/>
      <c r="AC26" s="16"/>
      <c r="AG26" s="16"/>
      <c r="AH26" s="21">
        <v>0</v>
      </c>
      <c r="AI26" s="35"/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/>
      <c r="AQ26" s="36"/>
      <c r="AR26" s="36"/>
      <c r="AS26" s="29"/>
      <c r="AU26" s="35"/>
      <c r="AW26" s="16"/>
      <c r="AX26" s="49"/>
      <c r="AY26" s="24"/>
      <c r="AZ26" s="49"/>
      <c r="BA26" s="23"/>
      <c r="BB26" s="49"/>
      <c r="BC26" s="49"/>
      <c r="BD26" s="49"/>
      <c r="BE26" s="23"/>
      <c r="BF26" s="49"/>
      <c r="BG26" s="49"/>
      <c r="BH26" s="49"/>
      <c r="BI26" s="50"/>
      <c r="BJ26" s="35">
        <v>61.6</v>
      </c>
      <c r="BK26" s="24">
        <v>70.2</v>
      </c>
      <c r="BL26" s="24">
        <v>1023.3</v>
      </c>
      <c r="BM26" s="24">
        <v>1024.5</v>
      </c>
      <c r="BN26" s="24" t="s">
        <v>45</v>
      </c>
      <c r="BO26" s="24">
        <v>0</v>
      </c>
      <c r="BP26" s="24">
        <v>2.1</v>
      </c>
      <c r="BQ26" s="24">
        <v>0</v>
      </c>
      <c r="BR26" s="24" t="s">
        <v>67</v>
      </c>
      <c r="BS26" s="24">
        <v>4</v>
      </c>
      <c r="BT26" s="24"/>
      <c r="BU26" s="31"/>
      <c r="BV26" s="25"/>
      <c r="BY26" s="171">
        <f t="shared" si="2"/>
        <v>0</v>
      </c>
      <c r="BZ26" s="172">
        <f t="shared" si="3"/>
        <v>0</v>
      </c>
      <c r="CA26" s="172">
        <f t="shared" si="4"/>
        <v>0</v>
      </c>
      <c r="CB26" s="48">
        <f t="shared" si="5"/>
        <v>0</v>
      </c>
    </row>
    <row r="27" spans="1:80" s="48" customFormat="1" x14ac:dyDescent="0.25">
      <c r="A27" s="93">
        <v>42463</v>
      </c>
      <c r="B27" s="66" t="str">
        <f>RIGHT(YEAR(A27),2)&amp;TEXT(A27-DATE(YEAR(A27),1,0),"000")</f>
        <v>16094</v>
      </c>
      <c r="C27" s="36" t="s">
        <v>42</v>
      </c>
      <c r="D27" s="36" t="s">
        <v>92</v>
      </c>
      <c r="E27" s="24">
        <v>3</v>
      </c>
      <c r="F27" s="24">
        <v>7</v>
      </c>
      <c r="G27" s="24" t="s">
        <v>25</v>
      </c>
      <c r="H27" s="24">
        <v>843</v>
      </c>
      <c r="I27" s="24">
        <f t="shared" si="1"/>
        <v>243</v>
      </c>
      <c r="J27" s="20" t="s">
        <v>69</v>
      </c>
      <c r="K27" s="18"/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24"/>
      <c r="S27" s="24"/>
      <c r="T27" s="24"/>
      <c r="U27" s="7"/>
      <c r="V27" s="24"/>
      <c r="W27" s="24"/>
      <c r="X27" s="24"/>
      <c r="Y27" s="7"/>
      <c r="Z27" s="24"/>
      <c r="AA27" s="24"/>
      <c r="AB27" s="24"/>
      <c r="AC27" s="16"/>
      <c r="AG27" s="16"/>
      <c r="AH27" s="21">
        <v>0</v>
      </c>
      <c r="AI27" s="18"/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38">
        <v>0</v>
      </c>
      <c r="AP27" s="38"/>
      <c r="AQ27" s="36"/>
      <c r="AR27" s="36"/>
      <c r="AS27" s="29"/>
      <c r="AT27" s="36"/>
      <c r="AU27" s="35"/>
      <c r="AW27" s="16"/>
      <c r="AX27" s="49"/>
      <c r="AY27" s="24"/>
      <c r="AZ27" s="49"/>
      <c r="BA27" s="23"/>
      <c r="BB27" s="49"/>
      <c r="BC27" s="49"/>
      <c r="BD27" s="49"/>
      <c r="BE27" s="23"/>
      <c r="BF27" s="49"/>
      <c r="BG27" s="49"/>
      <c r="BH27" s="49"/>
      <c r="BI27" s="50"/>
      <c r="BJ27" s="35">
        <v>61.6</v>
      </c>
      <c r="BK27" s="24">
        <v>70.2</v>
      </c>
      <c r="BL27" s="24">
        <v>1023.3</v>
      </c>
      <c r="BM27" s="24">
        <v>1024.5</v>
      </c>
      <c r="BN27" s="24" t="s">
        <v>45</v>
      </c>
      <c r="BO27" s="24">
        <v>0</v>
      </c>
      <c r="BP27" s="24">
        <v>3.5</v>
      </c>
      <c r="BQ27" s="24">
        <v>0</v>
      </c>
      <c r="BR27" s="24" t="s">
        <v>68</v>
      </c>
      <c r="BS27" s="24">
        <v>4</v>
      </c>
      <c r="BT27" s="24"/>
      <c r="BU27" s="31"/>
      <c r="BV27" s="25"/>
      <c r="BY27" s="171">
        <f t="shared" si="2"/>
        <v>0</v>
      </c>
      <c r="BZ27" s="172">
        <f t="shared" si="3"/>
        <v>0</v>
      </c>
      <c r="CA27" s="172">
        <f t="shared" si="4"/>
        <v>0</v>
      </c>
      <c r="CB27" s="48">
        <f t="shared" si="5"/>
        <v>0</v>
      </c>
    </row>
    <row r="28" spans="1:80" s="56" customFormat="1" x14ac:dyDescent="0.25">
      <c r="A28" s="54">
        <v>42463</v>
      </c>
      <c r="B28" s="55" t="str">
        <f>RIGHT(YEAR(A28),2)&amp;TEXT(A28-DATE(YEAR(A28),1,0),"000")</f>
        <v>16094</v>
      </c>
      <c r="C28" s="56" t="s">
        <v>42</v>
      </c>
      <c r="D28" s="56" t="s">
        <v>92</v>
      </c>
      <c r="E28" s="57">
        <v>3</v>
      </c>
      <c r="F28" s="57">
        <v>8</v>
      </c>
      <c r="G28" s="57" t="s">
        <v>25</v>
      </c>
      <c r="H28" s="57">
        <v>900</v>
      </c>
      <c r="I28" s="57">
        <f t="shared" si="1"/>
        <v>300</v>
      </c>
      <c r="J28" s="63" t="s">
        <v>69</v>
      </c>
      <c r="K28" s="19"/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/>
      <c r="S28" s="57"/>
      <c r="T28" s="57"/>
      <c r="U28" s="70"/>
      <c r="V28" s="57"/>
      <c r="W28" s="57"/>
      <c r="X28" s="57"/>
      <c r="Y28" s="70"/>
      <c r="Z28" s="57"/>
      <c r="AA28" s="57"/>
      <c r="AB28" s="57"/>
      <c r="AC28" s="72"/>
      <c r="AG28" s="72"/>
      <c r="AH28" s="58">
        <v>0</v>
      </c>
      <c r="AI28" s="19"/>
      <c r="AJ28" s="57">
        <v>0</v>
      </c>
      <c r="AK28" s="57">
        <v>0</v>
      </c>
      <c r="AL28" s="57">
        <v>0</v>
      </c>
      <c r="AM28" s="57">
        <v>0</v>
      </c>
      <c r="AN28" s="57">
        <v>0</v>
      </c>
      <c r="AO28" s="57">
        <v>0</v>
      </c>
      <c r="AP28" s="57"/>
      <c r="AS28" s="72"/>
      <c r="AU28" s="19"/>
      <c r="AW28" s="72"/>
      <c r="AX28" s="59"/>
      <c r="AY28" s="57"/>
      <c r="AZ28" s="59"/>
      <c r="BA28" s="105"/>
      <c r="BB28" s="59"/>
      <c r="BC28" s="59"/>
      <c r="BD28" s="59"/>
      <c r="BE28" s="105"/>
      <c r="BF28" s="59"/>
      <c r="BG28" s="59"/>
      <c r="BH28" s="59"/>
      <c r="BI28" s="60"/>
      <c r="BJ28" s="35">
        <v>61.6</v>
      </c>
      <c r="BK28" s="24">
        <v>70.2</v>
      </c>
      <c r="BL28" s="24">
        <v>1023.3</v>
      </c>
      <c r="BM28" s="24">
        <v>1024.5</v>
      </c>
      <c r="BN28" s="57" t="s">
        <v>45</v>
      </c>
      <c r="BO28" s="57">
        <v>0</v>
      </c>
      <c r="BP28" s="57">
        <v>2.5</v>
      </c>
      <c r="BQ28" s="57">
        <v>0</v>
      </c>
      <c r="BR28" s="57" t="s">
        <v>67</v>
      </c>
      <c r="BS28" s="57">
        <v>4</v>
      </c>
      <c r="BT28" s="57"/>
      <c r="BU28" s="61"/>
      <c r="BV28" s="62"/>
      <c r="BY28" s="171">
        <f t="shared" si="2"/>
        <v>0</v>
      </c>
      <c r="BZ28" s="172">
        <f t="shared" si="3"/>
        <v>0</v>
      </c>
      <c r="CA28" s="172">
        <f t="shared" si="4"/>
        <v>0</v>
      </c>
      <c r="CB28" s="48">
        <f t="shared" si="5"/>
        <v>0</v>
      </c>
    </row>
    <row r="29" spans="1:80" s="48" customFormat="1" x14ac:dyDescent="0.25">
      <c r="A29" s="46">
        <v>42462</v>
      </c>
      <c r="B29" s="47" t="str">
        <f t="shared" ref="B29:B35" si="6">RIGHT(YEAR(A29),2)&amp;TEXT(A29-DATE(YEAR(A29),1,0),"000")</f>
        <v>16093</v>
      </c>
      <c r="C29" s="48" t="s">
        <v>42</v>
      </c>
      <c r="D29" s="48" t="s">
        <v>86</v>
      </c>
      <c r="E29" s="24">
        <v>4</v>
      </c>
      <c r="F29" s="24">
        <v>1</v>
      </c>
      <c r="G29" s="24" t="s">
        <v>25</v>
      </c>
      <c r="H29" s="24">
        <v>719</v>
      </c>
      <c r="I29" s="24">
        <f t="shared" si="1"/>
        <v>119</v>
      </c>
      <c r="J29" s="20" t="s">
        <v>69</v>
      </c>
      <c r="K29" s="18"/>
      <c r="L29" s="24">
        <v>1</v>
      </c>
      <c r="M29" s="24">
        <v>0</v>
      </c>
      <c r="N29" s="24">
        <v>0</v>
      </c>
      <c r="O29" s="24">
        <v>1</v>
      </c>
      <c r="P29" s="24">
        <v>1</v>
      </c>
      <c r="Q29" s="24">
        <v>1</v>
      </c>
      <c r="R29" s="24"/>
      <c r="S29" s="24"/>
      <c r="T29" s="24" t="s">
        <v>45</v>
      </c>
      <c r="U29" s="7"/>
      <c r="V29" s="24" t="s">
        <v>42</v>
      </c>
      <c r="W29" s="24" t="s">
        <v>42</v>
      </c>
      <c r="X29" s="24">
        <v>281</v>
      </c>
      <c r="Y29" s="7"/>
      <c r="Z29" s="24"/>
      <c r="AA29" s="24"/>
      <c r="AB29" s="24"/>
      <c r="AC29" s="16"/>
      <c r="AG29" s="16"/>
      <c r="AH29" s="21">
        <v>1</v>
      </c>
      <c r="AI29" s="35"/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/>
      <c r="AQ29" s="38"/>
      <c r="AR29" s="38"/>
      <c r="AS29" s="26"/>
      <c r="AU29" s="35"/>
      <c r="AW29" s="16"/>
      <c r="AX29" s="49"/>
      <c r="AY29" s="24"/>
      <c r="AZ29" s="49"/>
      <c r="BA29" s="23"/>
      <c r="BB29" s="49"/>
      <c r="BC29" s="49"/>
      <c r="BD29" s="49"/>
      <c r="BE29" s="23"/>
      <c r="BF29" s="49"/>
      <c r="BG29" s="49"/>
      <c r="BH29" s="49"/>
      <c r="BI29" s="50"/>
      <c r="BJ29" s="24">
        <v>50.5</v>
      </c>
      <c r="BK29" s="24">
        <v>52.7</v>
      </c>
      <c r="BL29" s="24">
        <v>1022.5</v>
      </c>
      <c r="BM29" s="24">
        <v>1023.3</v>
      </c>
      <c r="BN29" s="24" t="s">
        <v>66</v>
      </c>
      <c r="BO29" s="24">
        <v>0</v>
      </c>
      <c r="BP29" s="35">
        <v>3.5</v>
      </c>
      <c r="BQ29" s="24">
        <v>1</v>
      </c>
      <c r="BR29" s="48" t="s">
        <v>67</v>
      </c>
      <c r="BS29" s="38">
        <v>5</v>
      </c>
      <c r="BW29" s="25" t="s">
        <v>46</v>
      </c>
      <c r="BX29" s="25"/>
      <c r="BY29" s="171">
        <f t="shared" si="2"/>
        <v>0</v>
      </c>
      <c r="BZ29" s="172">
        <f t="shared" si="3"/>
        <v>0</v>
      </c>
      <c r="CA29" s="172">
        <f t="shared" si="4"/>
        <v>0</v>
      </c>
      <c r="CB29" s="48">
        <f t="shared" si="5"/>
        <v>0</v>
      </c>
    </row>
    <row r="30" spans="1:80" s="48" customFormat="1" x14ac:dyDescent="0.25">
      <c r="A30" s="46">
        <v>42462</v>
      </c>
      <c r="B30" s="47" t="str">
        <f t="shared" si="6"/>
        <v>16093</v>
      </c>
      <c r="C30" s="48" t="s">
        <v>42</v>
      </c>
      <c r="D30" s="48" t="s">
        <v>86</v>
      </c>
      <c r="E30" s="24">
        <v>4</v>
      </c>
      <c r="F30" s="24">
        <v>2</v>
      </c>
      <c r="G30" s="24" t="s">
        <v>25</v>
      </c>
      <c r="H30" s="24">
        <v>730</v>
      </c>
      <c r="I30" s="24">
        <f t="shared" si="1"/>
        <v>130</v>
      </c>
      <c r="J30" s="20" t="s">
        <v>69</v>
      </c>
      <c r="K30" s="18"/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/>
      <c r="S30" s="24"/>
      <c r="T30" s="24"/>
      <c r="U30" s="7"/>
      <c r="V30" s="24"/>
      <c r="W30" s="24"/>
      <c r="X30" s="24"/>
      <c r="Y30" s="7"/>
      <c r="Z30" s="24"/>
      <c r="AA30" s="24"/>
      <c r="AB30" s="24"/>
      <c r="AC30" s="16"/>
      <c r="AG30" s="16"/>
      <c r="AH30" s="21">
        <v>0</v>
      </c>
      <c r="AI30" s="35"/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/>
      <c r="AQ30" s="38"/>
      <c r="AR30" s="38"/>
      <c r="AS30" s="26"/>
      <c r="AU30" s="35"/>
      <c r="AW30" s="16"/>
      <c r="AX30" s="49"/>
      <c r="AY30" s="24"/>
      <c r="AZ30" s="49"/>
      <c r="BA30" s="23"/>
      <c r="BB30" s="49"/>
      <c r="BC30" s="49"/>
      <c r="BD30" s="49"/>
      <c r="BE30" s="23"/>
      <c r="BF30" s="49"/>
      <c r="BG30" s="49"/>
      <c r="BH30" s="49"/>
      <c r="BI30" s="50"/>
      <c r="BJ30" s="24">
        <v>50.5</v>
      </c>
      <c r="BK30" s="24">
        <v>52.7</v>
      </c>
      <c r="BL30" s="24">
        <v>1022.5</v>
      </c>
      <c r="BM30" s="24">
        <v>1023.3</v>
      </c>
      <c r="BN30" s="24" t="s">
        <v>66</v>
      </c>
      <c r="BO30" s="24">
        <v>0</v>
      </c>
      <c r="BP30" s="35">
        <v>4.5999999999999996</v>
      </c>
      <c r="BQ30" s="24">
        <v>1</v>
      </c>
      <c r="BR30" s="48" t="s">
        <v>67</v>
      </c>
      <c r="BS30" s="38">
        <v>5</v>
      </c>
      <c r="BW30" s="25"/>
      <c r="BX30" s="25"/>
      <c r="BY30" s="171">
        <f t="shared" si="2"/>
        <v>0</v>
      </c>
      <c r="BZ30" s="172">
        <f t="shared" si="3"/>
        <v>0</v>
      </c>
      <c r="CA30" s="172">
        <f t="shared" si="4"/>
        <v>0</v>
      </c>
      <c r="CB30" s="48">
        <f t="shared" si="5"/>
        <v>0</v>
      </c>
    </row>
    <row r="31" spans="1:80" s="48" customFormat="1" x14ac:dyDescent="0.25">
      <c r="A31" s="46">
        <v>42462</v>
      </c>
      <c r="B31" s="47" t="str">
        <f t="shared" si="6"/>
        <v>16093</v>
      </c>
      <c r="C31" s="48" t="s">
        <v>42</v>
      </c>
      <c r="D31" s="48" t="s">
        <v>86</v>
      </c>
      <c r="E31" s="24">
        <v>4</v>
      </c>
      <c r="F31" s="24">
        <v>3</v>
      </c>
      <c r="G31" s="24" t="s">
        <v>25</v>
      </c>
      <c r="H31" s="24">
        <v>742</v>
      </c>
      <c r="I31" s="24">
        <f t="shared" si="1"/>
        <v>142</v>
      </c>
      <c r="J31" s="20" t="s">
        <v>69</v>
      </c>
      <c r="K31" s="18"/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/>
      <c r="S31" s="24"/>
      <c r="T31" s="24"/>
      <c r="U31" s="7"/>
      <c r="V31" s="24"/>
      <c r="W31" s="24"/>
      <c r="X31" s="24"/>
      <c r="Y31" s="7"/>
      <c r="Z31" s="24"/>
      <c r="AA31" s="24"/>
      <c r="AB31" s="24"/>
      <c r="AC31" s="16"/>
      <c r="AG31" s="16"/>
      <c r="AH31" s="21">
        <v>0</v>
      </c>
      <c r="AI31" s="35"/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/>
      <c r="AQ31" s="36"/>
      <c r="AR31" s="36"/>
      <c r="AS31" s="29"/>
      <c r="AU31" s="35"/>
      <c r="AW31" s="16"/>
      <c r="AX31" s="49"/>
      <c r="AY31" s="24"/>
      <c r="AZ31" s="49"/>
      <c r="BA31" s="23"/>
      <c r="BB31" s="49"/>
      <c r="BC31" s="49"/>
      <c r="BD31" s="49"/>
      <c r="BE31" s="23"/>
      <c r="BF31" s="49"/>
      <c r="BG31" s="49"/>
      <c r="BH31" s="49"/>
      <c r="BI31" s="50"/>
      <c r="BJ31" s="24">
        <v>50.5</v>
      </c>
      <c r="BK31" s="24">
        <v>52.7</v>
      </c>
      <c r="BL31" s="24">
        <v>1022.5</v>
      </c>
      <c r="BM31" s="24">
        <v>1023.3</v>
      </c>
      <c r="BN31" s="24" t="s">
        <v>66</v>
      </c>
      <c r="BO31" s="24">
        <v>1</v>
      </c>
      <c r="BP31" s="35">
        <v>6.5</v>
      </c>
      <c r="BQ31" s="24">
        <v>1</v>
      </c>
      <c r="BR31" s="48" t="s">
        <v>67</v>
      </c>
      <c r="BS31" s="38">
        <v>5</v>
      </c>
      <c r="BY31" s="171">
        <f t="shared" si="2"/>
        <v>0</v>
      </c>
      <c r="BZ31" s="172">
        <f t="shared" si="3"/>
        <v>0</v>
      </c>
      <c r="CA31" s="172">
        <f t="shared" si="4"/>
        <v>0</v>
      </c>
      <c r="CB31" s="48">
        <f t="shared" si="5"/>
        <v>0</v>
      </c>
    </row>
    <row r="32" spans="1:80" s="48" customFormat="1" x14ac:dyDescent="0.25">
      <c r="A32" s="46">
        <v>42462</v>
      </c>
      <c r="B32" s="47" t="str">
        <f t="shared" si="6"/>
        <v>16093</v>
      </c>
      <c r="C32" s="48" t="s">
        <v>42</v>
      </c>
      <c r="D32" s="48" t="s">
        <v>86</v>
      </c>
      <c r="E32" s="24">
        <v>4</v>
      </c>
      <c r="F32" s="24">
        <v>4</v>
      </c>
      <c r="G32" s="24" t="s">
        <v>25</v>
      </c>
      <c r="H32" s="24">
        <v>753</v>
      </c>
      <c r="I32" s="24">
        <f t="shared" si="1"/>
        <v>153</v>
      </c>
      <c r="J32" s="20" t="s">
        <v>69</v>
      </c>
      <c r="K32" s="18"/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/>
      <c r="S32" s="24"/>
      <c r="T32" s="24"/>
      <c r="U32" s="7"/>
      <c r="V32" s="24"/>
      <c r="W32" s="24"/>
      <c r="X32" s="24"/>
      <c r="Y32" s="7"/>
      <c r="Z32" s="24"/>
      <c r="AA32" s="24"/>
      <c r="AB32" s="24"/>
      <c r="AC32" s="16"/>
      <c r="AG32" s="16"/>
      <c r="AH32" s="21">
        <v>0</v>
      </c>
      <c r="AI32" s="35"/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/>
      <c r="AQ32" s="36"/>
      <c r="AR32" s="36"/>
      <c r="AS32" s="29"/>
      <c r="AU32" s="35"/>
      <c r="AW32" s="16"/>
      <c r="AX32" s="49"/>
      <c r="AY32" s="24"/>
      <c r="AZ32" s="49"/>
      <c r="BA32" s="23"/>
      <c r="BB32" s="49"/>
      <c r="BC32" s="49"/>
      <c r="BD32" s="49"/>
      <c r="BE32" s="23"/>
      <c r="BF32" s="49"/>
      <c r="BG32" s="49"/>
      <c r="BH32" s="49"/>
      <c r="BI32" s="50"/>
      <c r="BJ32" s="24">
        <v>50.5</v>
      </c>
      <c r="BK32" s="24">
        <v>52.7</v>
      </c>
      <c r="BL32" s="24">
        <v>1022.5</v>
      </c>
      <c r="BM32" s="24">
        <v>1023.3</v>
      </c>
      <c r="BN32" s="24" t="s">
        <v>66</v>
      </c>
      <c r="BO32" s="24">
        <v>1</v>
      </c>
      <c r="BP32" s="35">
        <v>7.2</v>
      </c>
      <c r="BQ32" s="24">
        <v>1</v>
      </c>
      <c r="BR32" s="48" t="s">
        <v>67</v>
      </c>
      <c r="BS32" s="38">
        <v>5</v>
      </c>
      <c r="BY32" s="171">
        <f t="shared" si="2"/>
        <v>0</v>
      </c>
      <c r="BZ32" s="172">
        <f t="shared" si="3"/>
        <v>0</v>
      </c>
      <c r="CA32" s="172">
        <f t="shared" si="4"/>
        <v>0</v>
      </c>
      <c r="CB32" s="48">
        <f t="shared" si="5"/>
        <v>0</v>
      </c>
    </row>
    <row r="33" spans="1:80" s="56" customFormat="1" x14ac:dyDescent="0.25">
      <c r="A33" s="54">
        <v>42462</v>
      </c>
      <c r="B33" s="55" t="str">
        <f t="shared" si="6"/>
        <v>16093</v>
      </c>
      <c r="C33" s="56" t="s">
        <v>42</v>
      </c>
      <c r="D33" s="56" t="s">
        <v>86</v>
      </c>
      <c r="E33" s="57">
        <v>4</v>
      </c>
      <c r="F33" s="57">
        <v>5</v>
      </c>
      <c r="G33" s="57" t="s">
        <v>25</v>
      </c>
      <c r="H33" s="57">
        <v>804</v>
      </c>
      <c r="I33" s="57">
        <f t="shared" si="1"/>
        <v>204</v>
      </c>
      <c r="J33" s="63" t="s">
        <v>69</v>
      </c>
      <c r="K33" s="19"/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/>
      <c r="S33" s="57"/>
      <c r="T33" s="57"/>
      <c r="U33" s="70"/>
      <c r="V33" s="57"/>
      <c r="W33" s="57"/>
      <c r="X33" s="57"/>
      <c r="Y33" s="70"/>
      <c r="Z33" s="57"/>
      <c r="AA33" s="57"/>
      <c r="AB33" s="57"/>
      <c r="AC33" s="72"/>
      <c r="AG33" s="72"/>
      <c r="AH33" s="58">
        <v>0</v>
      </c>
      <c r="AI33" s="19"/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/>
      <c r="AS33" s="72"/>
      <c r="AU33" s="19"/>
      <c r="AW33" s="72"/>
      <c r="AX33" s="59"/>
      <c r="AY33" s="57"/>
      <c r="AZ33" s="59"/>
      <c r="BA33" s="105"/>
      <c r="BB33" s="59"/>
      <c r="BC33" s="59"/>
      <c r="BD33" s="59"/>
      <c r="BE33" s="105"/>
      <c r="BF33" s="59"/>
      <c r="BG33" s="59"/>
      <c r="BH33" s="59"/>
      <c r="BI33" s="60"/>
      <c r="BJ33" s="57">
        <v>50.5</v>
      </c>
      <c r="BK33" s="57">
        <v>52.7</v>
      </c>
      <c r="BL33" s="57">
        <v>1022.5</v>
      </c>
      <c r="BM33" s="57">
        <v>1023.3</v>
      </c>
      <c r="BN33" s="57" t="s">
        <v>66</v>
      </c>
      <c r="BO33" s="57">
        <v>0</v>
      </c>
      <c r="BP33" s="61">
        <v>3.7</v>
      </c>
      <c r="BQ33" s="57">
        <v>1</v>
      </c>
      <c r="BR33" s="56" t="s">
        <v>67</v>
      </c>
      <c r="BS33" s="56">
        <v>5</v>
      </c>
      <c r="BY33" s="171">
        <f t="shared" si="2"/>
        <v>0</v>
      </c>
      <c r="BZ33" s="172">
        <f t="shared" si="3"/>
        <v>0</v>
      </c>
      <c r="CA33" s="172">
        <f t="shared" si="4"/>
        <v>0</v>
      </c>
      <c r="CB33" s="48">
        <f t="shared" si="5"/>
        <v>0</v>
      </c>
    </row>
    <row r="34" spans="1:80" s="48" customFormat="1" x14ac:dyDescent="0.25">
      <c r="A34" s="46">
        <v>42462</v>
      </c>
      <c r="B34" s="47" t="str">
        <f t="shared" si="6"/>
        <v>16093</v>
      </c>
      <c r="C34" s="48" t="s">
        <v>42</v>
      </c>
      <c r="D34" s="48" t="s">
        <v>86</v>
      </c>
      <c r="E34" s="24">
        <v>5</v>
      </c>
      <c r="F34" s="24">
        <v>1</v>
      </c>
      <c r="G34" s="24" t="s">
        <v>25</v>
      </c>
      <c r="H34" s="24">
        <v>657</v>
      </c>
      <c r="I34" s="24">
        <f t="shared" si="1"/>
        <v>57</v>
      </c>
      <c r="J34" s="20" t="s">
        <v>69</v>
      </c>
      <c r="K34" s="18"/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/>
      <c r="S34" s="24"/>
      <c r="T34" s="24"/>
      <c r="U34" s="7"/>
      <c r="V34" s="24"/>
      <c r="W34" s="24"/>
      <c r="X34" s="24"/>
      <c r="Y34" s="7"/>
      <c r="Z34" s="24"/>
      <c r="AA34" s="24"/>
      <c r="AB34" s="24"/>
      <c r="AC34" s="16"/>
      <c r="AG34" s="16"/>
      <c r="AH34" s="21">
        <v>0</v>
      </c>
      <c r="AI34" s="35"/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/>
      <c r="AQ34" s="24"/>
      <c r="AR34" s="24"/>
      <c r="AS34" s="7"/>
      <c r="AT34" s="24"/>
      <c r="AU34" s="24"/>
      <c r="AV34" s="24"/>
      <c r="AW34" s="16"/>
      <c r="AX34" s="49"/>
      <c r="AY34" s="24"/>
      <c r="AZ34" s="49"/>
      <c r="BA34" s="23"/>
      <c r="BB34" s="49"/>
      <c r="BC34" s="49"/>
      <c r="BD34" s="49"/>
      <c r="BE34" s="23"/>
      <c r="BF34" s="49"/>
      <c r="BG34" s="49"/>
      <c r="BH34" s="49"/>
      <c r="BI34" s="50"/>
      <c r="BJ34" s="49">
        <v>50.5</v>
      </c>
      <c r="BK34" s="49">
        <v>52.7</v>
      </c>
      <c r="BL34" s="49">
        <v>1022.5</v>
      </c>
      <c r="BM34" s="49">
        <v>1023.3</v>
      </c>
      <c r="BN34" s="49" t="s">
        <v>66</v>
      </c>
      <c r="BO34" s="24">
        <v>0</v>
      </c>
      <c r="BP34" s="24">
        <v>1.8</v>
      </c>
      <c r="BQ34" s="24">
        <v>1</v>
      </c>
      <c r="BR34" s="36" t="s">
        <v>67</v>
      </c>
      <c r="BS34" s="38">
        <v>5</v>
      </c>
      <c r="BW34" s="24"/>
      <c r="BX34" s="24"/>
      <c r="BY34" s="171">
        <f t="shared" si="2"/>
        <v>0</v>
      </c>
      <c r="BZ34" s="172">
        <f t="shared" si="3"/>
        <v>0</v>
      </c>
      <c r="CA34" s="172">
        <f t="shared" si="4"/>
        <v>0</v>
      </c>
      <c r="CB34" s="48">
        <f t="shared" si="5"/>
        <v>0</v>
      </c>
    </row>
    <row r="35" spans="1:80" s="48" customFormat="1" x14ac:dyDescent="0.25">
      <c r="A35" s="46">
        <v>42462</v>
      </c>
      <c r="B35" s="47" t="str">
        <f t="shared" si="6"/>
        <v>16093</v>
      </c>
      <c r="C35" s="48" t="s">
        <v>42</v>
      </c>
      <c r="D35" s="48" t="s">
        <v>86</v>
      </c>
      <c r="E35" s="24">
        <v>5</v>
      </c>
      <c r="F35" s="24">
        <v>2</v>
      </c>
      <c r="G35" s="24" t="s">
        <v>25</v>
      </c>
      <c r="H35" s="24">
        <v>708</v>
      </c>
      <c r="I35" s="24">
        <f t="shared" si="1"/>
        <v>108</v>
      </c>
      <c r="J35" s="20" t="s">
        <v>69</v>
      </c>
      <c r="K35" s="18"/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/>
      <c r="S35" s="24"/>
      <c r="T35" s="24"/>
      <c r="U35" s="7"/>
      <c r="V35" s="24"/>
      <c r="W35" s="24"/>
      <c r="X35" s="24"/>
      <c r="Y35" s="7"/>
      <c r="Z35" s="24"/>
      <c r="AA35" s="24"/>
      <c r="AB35" s="24"/>
      <c r="AC35" s="16"/>
      <c r="AG35" s="16"/>
      <c r="AH35" s="21">
        <v>0</v>
      </c>
      <c r="AI35" s="35"/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/>
      <c r="AQ35" s="24"/>
      <c r="AR35" s="24"/>
      <c r="AS35" s="7"/>
      <c r="AT35" s="24"/>
      <c r="AU35" s="24"/>
      <c r="AV35" s="24"/>
      <c r="AW35" s="16"/>
      <c r="AX35" s="49"/>
      <c r="AY35" s="24"/>
      <c r="AZ35" s="49"/>
      <c r="BA35" s="23"/>
      <c r="BB35" s="49"/>
      <c r="BC35" s="49"/>
      <c r="BD35" s="49"/>
      <c r="BE35" s="23"/>
      <c r="BF35" s="49"/>
      <c r="BG35" s="49"/>
      <c r="BH35" s="49"/>
      <c r="BI35" s="50"/>
      <c r="BJ35" s="49">
        <v>50.5</v>
      </c>
      <c r="BK35" s="49">
        <v>52.7</v>
      </c>
      <c r="BL35" s="49">
        <v>1022.5</v>
      </c>
      <c r="BM35" s="49">
        <v>1023.3</v>
      </c>
      <c r="BN35" s="49" t="s">
        <v>66</v>
      </c>
      <c r="BO35" s="24">
        <v>0</v>
      </c>
      <c r="BP35" s="24">
        <v>2.4</v>
      </c>
      <c r="BQ35" s="24">
        <v>1</v>
      </c>
      <c r="BR35" s="36" t="s">
        <v>67</v>
      </c>
      <c r="BS35" s="38">
        <v>5</v>
      </c>
      <c r="BW35" s="24"/>
      <c r="BX35" s="24"/>
      <c r="BY35" s="171">
        <f t="shared" si="2"/>
        <v>0</v>
      </c>
      <c r="BZ35" s="172">
        <f t="shared" si="3"/>
        <v>0</v>
      </c>
      <c r="CA35" s="172">
        <f t="shared" si="4"/>
        <v>0</v>
      </c>
      <c r="CB35" s="48">
        <f t="shared" si="5"/>
        <v>0</v>
      </c>
    </row>
    <row r="36" spans="1:80" s="48" customFormat="1" x14ac:dyDescent="0.25">
      <c r="A36" s="46">
        <v>42462</v>
      </c>
      <c r="B36" s="47" t="str">
        <f t="shared" ref="B36:B43" si="7">RIGHT(YEAR(A36),2)&amp;TEXT(A36-DATE(YEAR(A36),1,0),"000")</f>
        <v>16093</v>
      </c>
      <c r="C36" s="48" t="s">
        <v>42</v>
      </c>
      <c r="D36" s="48" t="s">
        <v>87</v>
      </c>
      <c r="E36" s="24">
        <v>5</v>
      </c>
      <c r="F36" s="24">
        <v>3</v>
      </c>
      <c r="G36" s="24" t="s">
        <v>25</v>
      </c>
      <c r="H36" s="24">
        <v>700</v>
      </c>
      <c r="I36" s="24">
        <f t="shared" ref="I36:I67" si="8">H36-600</f>
        <v>100</v>
      </c>
      <c r="J36" s="20" t="s">
        <v>69</v>
      </c>
      <c r="K36" s="18"/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/>
      <c r="S36" s="24"/>
      <c r="T36" s="24"/>
      <c r="U36" s="7"/>
      <c r="V36" s="24"/>
      <c r="W36" s="24"/>
      <c r="X36" s="24"/>
      <c r="Y36" s="7"/>
      <c r="Z36" s="24"/>
      <c r="AA36" s="24"/>
      <c r="AB36" s="24"/>
      <c r="AC36" s="16"/>
      <c r="AG36" s="16"/>
      <c r="AH36" s="21">
        <v>0</v>
      </c>
      <c r="AI36" s="35"/>
      <c r="AJ36" s="24">
        <v>0</v>
      </c>
      <c r="AK36" s="24">
        <v>0</v>
      </c>
      <c r="AL36" s="24">
        <v>0</v>
      </c>
      <c r="AM36" s="24">
        <v>1</v>
      </c>
      <c r="AN36" s="24">
        <v>0</v>
      </c>
      <c r="AO36" s="24">
        <v>1</v>
      </c>
      <c r="AP36" s="24"/>
      <c r="AQ36" s="24"/>
      <c r="AR36" s="24"/>
      <c r="AS36" s="7"/>
      <c r="AT36" s="24" t="s">
        <v>22</v>
      </c>
      <c r="AU36" s="24" t="s">
        <v>22</v>
      </c>
      <c r="AV36" s="24">
        <v>240</v>
      </c>
      <c r="AW36" s="16"/>
      <c r="AX36" s="49"/>
      <c r="AY36" s="24"/>
      <c r="AZ36" s="49"/>
      <c r="BA36" s="23"/>
      <c r="BB36" s="49"/>
      <c r="BC36" s="49"/>
      <c r="BD36" s="49"/>
      <c r="BE36" s="23"/>
      <c r="BF36" s="49"/>
      <c r="BG36" s="49"/>
      <c r="BH36" s="49"/>
      <c r="BI36" s="50">
        <v>1</v>
      </c>
      <c r="BJ36" s="49">
        <v>52.2</v>
      </c>
      <c r="BK36" s="49">
        <v>52.7</v>
      </c>
      <c r="BL36" s="91">
        <v>1022.1</v>
      </c>
      <c r="BM36" s="49">
        <v>1023.4</v>
      </c>
      <c r="BN36" s="49" t="s">
        <v>66</v>
      </c>
      <c r="BO36" s="49">
        <v>1</v>
      </c>
      <c r="BP36" s="49">
        <v>1.5</v>
      </c>
      <c r="BQ36" s="49">
        <v>1</v>
      </c>
      <c r="BR36" s="49" t="s">
        <v>67</v>
      </c>
      <c r="BS36" s="49">
        <v>5</v>
      </c>
      <c r="BT36" s="24"/>
      <c r="BU36" s="24"/>
      <c r="BV36" s="24"/>
      <c r="BW36" s="24"/>
      <c r="BX36" s="24"/>
      <c r="BY36" s="171">
        <f t="shared" si="2"/>
        <v>0</v>
      </c>
      <c r="BZ36" s="172">
        <f t="shared" si="3"/>
        <v>0</v>
      </c>
      <c r="CA36" s="172">
        <f t="shared" si="4"/>
        <v>0</v>
      </c>
      <c r="CB36" s="48">
        <f t="shared" si="5"/>
        <v>0</v>
      </c>
    </row>
    <row r="37" spans="1:80" s="48" customFormat="1" x14ac:dyDescent="0.25">
      <c r="A37" s="46">
        <v>42462</v>
      </c>
      <c r="B37" s="47" t="str">
        <f t="shared" si="7"/>
        <v>16093</v>
      </c>
      <c r="C37" s="48" t="s">
        <v>42</v>
      </c>
      <c r="D37" s="48" t="s">
        <v>87</v>
      </c>
      <c r="E37" s="24">
        <v>5</v>
      </c>
      <c r="F37" s="24">
        <v>4</v>
      </c>
      <c r="G37" s="24" t="s">
        <v>25</v>
      </c>
      <c r="H37" s="24">
        <v>710</v>
      </c>
      <c r="I37" s="24">
        <f t="shared" si="8"/>
        <v>110</v>
      </c>
      <c r="J37" s="20" t="s">
        <v>69</v>
      </c>
      <c r="K37" s="18"/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/>
      <c r="S37" s="24"/>
      <c r="T37" s="24"/>
      <c r="U37" s="7"/>
      <c r="V37" s="24"/>
      <c r="W37" s="24"/>
      <c r="X37" s="24"/>
      <c r="Y37" s="7"/>
      <c r="Z37" s="24"/>
      <c r="AA37" s="24"/>
      <c r="AB37" s="24"/>
      <c r="AC37" s="16"/>
      <c r="AG37" s="16"/>
      <c r="AH37" s="21">
        <v>0</v>
      </c>
      <c r="AI37" s="35"/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/>
      <c r="AQ37" s="24">
        <v>1</v>
      </c>
      <c r="AR37" s="24" t="s">
        <v>63</v>
      </c>
      <c r="AS37" s="7"/>
      <c r="AT37" s="24" t="s">
        <v>22</v>
      </c>
      <c r="AU37" s="24" t="s">
        <v>22</v>
      </c>
      <c r="AV37" s="24">
        <v>240</v>
      </c>
      <c r="AW37" s="16"/>
      <c r="AX37" s="49"/>
      <c r="AY37" s="24"/>
      <c r="AZ37" s="49"/>
      <c r="BA37" s="23"/>
      <c r="BB37" s="49"/>
      <c r="BC37" s="49"/>
      <c r="BD37" s="49"/>
      <c r="BE37" s="23"/>
      <c r="BF37" s="49"/>
      <c r="BG37" s="49"/>
      <c r="BH37" s="49"/>
      <c r="BI37" s="50">
        <v>1</v>
      </c>
      <c r="BJ37" s="49">
        <v>52.2</v>
      </c>
      <c r="BK37" s="49">
        <v>52.7</v>
      </c>
      <c r="BL37" s="91">
        <v>1022.1</v>
      </c>
      <c r="BM37" s="49">
        <v>1023.4</v>
      </c>
      <c r="BN37" s="49" t="s">
        <v>66</v>
      </c>
      <c r="BO37" s="49">
        <v>1</v>
      </c>
      <c r="BP37" s="49">
        <v>3.4</v>
      </c>
      <c r="BQ37" s="49">
        <v>1</v>
      </c>
      <c r="BR37" s="49" t="s">
        <v>67</v>
      </c>
      <c r="BS37" s="49">
        <v>5</v>
      </c>
      <c r="BT37" s="24"/>
      <c r="BU37" s="24"/>
      <c r="BV37" s="24"/>
      <c r="BW37" s="24"/>
      <c r="BX37" s="24"/>
      <c r="BY37" s="171">
        <f t="shared" si="2"/>
        <v>0</v>
      </c>
      <c r="BZ37" s="172">
        <f t="shared" si="3"/>
        <v>0</v>
      </c>
      <c r="CA37" s="172">
        <f t="shared" si="4"/>
        <v>0</v>
      </c>
      <c r="CB37" s="48">
        <f t="shared" si="5"/>
        <v>0</v>
      </c>
    </row>
    <row r="38" spans="1:80" s="48" customFormat="1" x14ac:dyDescent="0.25">
      <c r="A38" s="46">
        <v>42462</v>
      </c>
      <c r="B38" s="47" t="str">
        <f t="shared" si="7"/>
        <v>16093</v>
      </c>
      <c r="C38" s="48" t="s">
        <v>42</v>
      </c>
      <c r="D38" s="48" t="s">
        <v>87</v>
      </c>
      <c r="E38" s="24">
        <v>5</v>
      </c>
      <c r="F38" s="24">
        <v>5</v>
      </c>
      <c r="G38" s="24" t="s">
        <v>25</v>
      </c>
      <c r="H38" s="24">
        <v>722</v>
      </c>
      <c r="I38" s="24">
        <f t="shared" si="8"/>
        <v>122</v>
      </c>
      <c r="J38" s="20" t="s">
        <v>69</v>
      </c>
      <c r="K38" s="18"/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/>
      <c r="S38" s="24"/>
      <c r="T38" s="24"/>
      <c r="U38" s="7"/>
      <c r="V38" s="24"/>
      <c r="W38" s="24"/>
      <c r="X38" s="24"/>
      <c r="Y38" s="7"/>
      <c r="Z38" s="24"/>
      <c r="AA38" s="24"/>
      <c r="AB38" s="24"/>
      <c r="AC38" s="16"/>
      <c r="AG38" s="16"/>
      <c r="AH38" s="21">
        <v>0</v>
      </c>
      <c r="AI38" s="35"/>
      <c r="AJ38" s="24">
        <v>1</v>
      </c>
      <c r="AK38" s="24">
        <v>0</v>
      </c>
      <c r="AL38" s="24">
        <v>0</v>
      </c>
      <c r="AM38" s="24">
        <v>1</v>
      </c>
      <c r="AN38" s="24">
        <v>1</v>
      </c>
      <c r="AO38" s="24">
        <v>0</v>
      </c>
      <c r="AP38" s="24"/>
      <c r="AQ38" s="24"/>
      <c r="AR38" s="24" t="s">
        <v>63</v>
      </c>
      <c r="AS38" s="7"/>
      <c r="AT38" s="24" t="s">
        <v>22</v>
      </c>
      <c r="AU38" s="24" t="s">
        <v>22</v>
      </c>
      <c r="AV38" s="24">
        <v>20</v>
      </c>
      <c r="AW38" s="16"/>
      <c r="AX38" s="49"/>
      <c r="AY38" s="24"/>
      <c r="AZ38" s="49"/>
      <c r="BA38" s="23"/>
      <c r="BB38" s="49"/>
      <c r="BC38" s="49"/>
      <c r="BD38" s="49"/>
      <c r="BE38" s="23"/>
      <c r="BF38" s="49"/>
      <c r="BG38" s="49"/>
      <c r="BH38" s="49"/>
      <c r="BI38" s="50">
        <v>1</v>
      </c>
      <c r="BJ38" s="49">
        <v>52.2</v>
      </c>
      <c r="BK38" s="49">
        <v>52.7</v>
      </c>
      <c r="BL38" s="91">
        <v>1022.1</v>
      </c>
      <c r="BM38" s="49">
        <v>1023.4</v>
      </c>
      <c r="BN38" s="49" t="s">
        <v>66</v>
      </c>
      <c r="BO38" s="24">
        <v>1</v>
      </c>
      <c r="BP38" s="24">
        <v>4.0999999999999996</v>
      </c>
      <c r="BQ38" s="49">
        <v>1</v>
      </c>
      <c r="BR38" s="49" t="s">
        <v>67</v>
      </c>
      <c r="BS38" s="24">
        <v>5</v>
      </c>
      <c r="BT38" s="24"/>
      <c r="BU38" s="53"/>
      <c r="BY38" s="171">
        <f t="shared" si="2"/>
        <v>0</v>
      </c>
      <c r="BZ38" s="172">
        <f t="shared" si="3"/>
        <v>0</v>
      </c>
      <c r="CA38" s="172">
        <f t="shared" si="4"/>
        <v>0</v>
      </c>
      <c r="CB38" s="48">
        <f t="shared" si="5"/>
        <v>0</v>
      </c>
    </row>
    <row r="39" spans="1:80" s="48" customFormat="1" x14ac:dyDescent="0.25">
      <c r="A39" s="46">
        <v>42462</v>
      </c>
      <c r="B39" s="47" t="str">
        <f t="shared" si="7"/>
        <v>16093</v>
      </c>
      <c r="C39" s="48" t="s">
        <v>42</v>
      </c>
      <c r="D39" s="48" t="s">
        <v>87</v>
      </c>
      <c r="E39" s="24">
        <v>5</v>
      </c>
      <c r="F39" s="24">
        <v>6</v>
      </c>
      <c r="G39" s="24" t="s">
        <v>25</v>
      </c>
      <c r="H39" s="24">
        <v>734</v>
      </c>
      <c r="I39" s="24">
        <f t="shared" si="8"/>
        <v>134</v>
      </c>
      <c r="J39" s="20" t="s">
        <v>69</v>
      </c>
      <c r="K39" s="18"/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/>
      <c r="S39" s="24"/>
      <c r="T39" s="24"/>
      <c r="U39" s="7"/>
      <c r="V39" s="24"/>
      <c r="W39" s="24"/>
      <c r="X39" s="24"/>
      <c r="Y39" s="7"/>
      <c r="Z39" s="24"/>
      <c r="AA39" s="24"/>
      <c r="AB39" s="24"/>
      <c r="AC39" s="16"/>
      <c r="AG39" s="16"/>
      <c r="AH39" s="21">
        <v>0</v>
      </c>
      <c r="AI39" s="35"/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1</v>
      </c>
      <c r="AP39" s="24"/>
      <c r="AQ39" s="24"/>
      <c r="AR39" s="24" t="s">
        <v>63</v>
      </c>
      <c r="AS39" s="7"/>
      <c r="AT39" s="24" t="s">
        <v>35</v>
      </c>
      <c r="AU39" s="24" t="s">
        <v>22</v>
      </c>
      <c r="AV39" s="24">
        <v>30</v>
      </c>
      <c r="AW39" s="16"/>
      <c r="AX39" s="49"/>
      <c r="AY39" s="24"/>
      <c r="AZ39" s="49"/>
      <c r="BA39" s="23"/>
      <c r="BB39" s="49"/>
      <c r="BC39" s="49"/>
      <c r="BD39" s="49"/>
      <c r="BE39" s="23"/>
      <c r="BF39" s="49"/>
      <c r="BG39" s="49"/>
      <c r="BH39" s="49"/>
      <c r="BI39" s="50">
        <v>1</v>
      </c>
      <c r="BJ39" s="49">
        <v>52.2</v>
      </c>
      <c r="BK39" s="49">
        <v>52.7</v>
      </c>
      <c r="BL39" s="91">
        <v>1022.1</v>
      </c>
      <c r="BM39" s="49">
        <v>1023.4</v>
      </c>
      <c r="BN39" s="49" t="s">
        <v>66</v>
      </c>
      <c r="BO39" s="24">
        <v>1</v>
      </c>
      <c r="BP39" s="24">
        <v>4.2</v>
      </c>
      <c r="BQ39" s="49">
        <v>1</v>
      </c>
      <c r="BR39" s="49" t="s">
        <v>67</v>
      </c>
      <c r="BS39" s="24">
        <v>5</v>
      </c>
      <c r="BT39" s="24"/>
      <c r="BU39" s="53"/>
      <c r="BY39" s="171">
        <f t="shared" si="2"/>
        <v>0</v>
      </c>
      <c r="BZ39" s="172">
        <f t="shared" si="3"/>
        <v>0</v>
      </c>
      <c r="CA39" s="172">
        <f t="shared" si="4"/>
        <v>0</v>
      </c>
      <c r="CB39" s="48">
        <f t="shared" si="5"/>
        <v>0</v>
      </c>
    </row>
    <row r="40" spans="1:80" s="48" customFormat="1" x14ac:dyDescent="0.25">
      <c r="A40" s="46">
        <v>42462</v>
      </c>
      <c r="B40" s="47" t="str">
        <f t="shared" si="7"/>
        <v>16093</v>
      </c>
      <c r="C40" s="48" t="s">
        <v>42</v>
      </c>
      <c r="D40" s="48" t="s">
        <v>87</v>
      </c>
      <c r="E40" s="24">
        <v>5</v>
      </c>
      <c r="F40" s="24">
        <v>7</v>
      </c>
      <c r="G40" s="24" t="s">
        <v>25</v>
      </c>
      <c r="H40" s="24">
        <v>748</v>
      </c>
      <c r="I40" s="24">
        <f t="shared" si="8"/>
        <v>148</v>
      </c>
      <c r="J40" s="20" t="s">
        <v>69</v>
      </c>
      <c r="K40" s="18"/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/>
      <c r="S40" s="24"/>
      <c r="T40" s="24"/>
      <c r="U40" s="7"/>
      <c r="V40" s="24"/>
      <c r="W40" s="24"/>
      <c r="X40" s="24"/>
      <c r="Y40" s="7"/>
      <c r="Z40" s="24"/>
      <c r="AA40" s="24"/>
      <c r="AB40" s="24"/>
      <c r="AC40" s="16"/>
      <c r="AG40" s="16"/>
      <c r="AH40" s="21">
        <v>0</v>
      </c>
      <c r="AI40" s="35"/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/>
      <c r="AQ40" s="24"/>
      <c r="AR40" s="24"/>
      <c r="AS40" s="7"/>
      <c r="AT40" s="24"/>
      <c r="AU40" s="24"/>
      <c r="AV40" s="24"/>
      <c r="AW40" s="16"/>
      <c r="AX40" s="49"/>
      <c r="AY40" s="24"/>
      <c r="AZ40" s="49"/>
      <c r="BA40" s="23"/>
      <c r="BB40" s="49"/>
      <c r="BC40" s="49"/>
      <c r="BD40" s="49"/>
      <c r="BE40" s="23"/>
      <c r="BF40" s="49"/>
      <c r="BG40" s="49"/>
      <c r="BH40" s="49"/>
      <c r="BI40" s="50"/>
      <c r="BJ40" s="49">
        <v>52.2</v>
      </c>
      <c r="BK40" s="49">
        <v>52.7</v>
      </c>
      <c r="BL40" s="91">
        <v>1022.1</v>
      </c>
      <c r="BM40" s="49">
        <v>1023.4</v>
      </c>
      <c r="BN40" s="49" t="s">
        <v>66</v>
      </c>
      <c r="BO40" s="24">
        <v>0</v>
      </c>
      <c r="BP40" s="24">
        <v>5.2</v>
      </c>
      <c r="BQ40" s="49">
        <v>1</v>
      </c>
      <c r="BR40" s="49" t="s">
        <v>67</v>
      </c>
      <c r="BS40" s="24">
        <v>5</v>
      </c>
      <c r="BT40" s="24"/>
      <c r="BU40" s="53"/>
      <c r="BY40" s="171">
        <f t="shared" si="2"/>
        <v>0</v>
      </c>
      <c r="BZ40" s="172">
        <f t="shared" si="3"/>
        <v>0</v>
      </c>
      <c r="CA40" s="172">
        <f t="shared" si="4"/>
        <v>0</v>
      </c>
      <c r="CB40" s="48">
        <f t="shared" si="5"/>
        <v>0</v>
      </c>
    </row>
    <row r="41" spans="1:80" s="48" customFormat="1" x14ac:dyDescent="0.25">
      <c r="A41" s="46">
        <v>42462</v>
      </c>
      <c r="B41" s="47" t="str">
        <f t="shared" si="7"/>
        <v>16093</v>
      </c>
      <c r="C41" s="48" t="s">
        <v>42</v>
      </c>
      <c r="D41" s="48" t="s">
        <v>87</v>
      </c>
      <c r="E41" s="24">
        <v>5</v>
      </c>
      <c r="F41" s="24">
        <v>8</v>
      </c>
      <c r="G41" s="24" t="s">
        <v>25</v>
      </c>
      <c r="H41" s="24">
        <v>759</v>
      </c>
      <c r="I41" s="24">
        <f t="shared" si="8"/>
        <v>159</v>
      </c>
      <c r="J41" s="20" t="s">
        <v>69</v>
      </c>
      <c r="K41" s="18"/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/>
      <c r="S41" s="24"/>
      <c r="T41" s="24"/>
      <c r="U41" s="7"/>
      <c r="V41" s="24"/>
      <c r="W41" s="24"/>
      <c r="X41" s="24"/>
      <c r="Y41" s="7"/>
      <c r="Z41" s="24"/>
      <c r="AA41" s="24"/>
      <c r="AB41" s="24"/>
      <c r="AC41" s="16"/>
      <c r="AG41" s="16"/>
      <c r="AH41" s="21">
        <v>0</v>
      </c>
      <c r="AI41" s="35"/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/>
      <c r="AQ41" s="24"/>
      <c r="AR41" s="24"/>
      <c r="AS41" s="7"/>
      <c r="AT41" s="24"/>
      <c r="AU41" s="24"/>
      <c r="AV41" s="24"/>
      <c r="AW41" s="16"/>
      <c r="AX41" s="49"/>
      <c r="AY41" s="24"/>
      <c r="AZ41" s="49"/>
      <c r="BA41" s="23"/>
      <c r="BB41" s="49"/>
      <c r="BC41" s="49"/>
      <c r="BD41" s="49"/>
      <c r="BE41" s="23"/>
      <c r="BF41" s="49"/>
      <c r="BG41" s="49"/>
      <c r="BH41" s="49"/>
      <c r="BI41" s="50"/>
      <c r="BJ41" s="79">
        <v>52.2</v>
      </c>
      <c r="BK41" s="75">
        <v>52.7</v>
      </c>
      <c r="BL41" s="87">
        <v>1022.1</v>
      </c>
      <c r="BM41" s="75">
        <v>1023.4</v>
      </c>
      <c r="BN41" s="75" t="s">
        <v>66</v>
      </c>
      <c r="BO41" s="38">
        <v>0</v>
      </c>
      <c r="BP41" s="38">
        <v>6.1</v>
      </c>
      <c r="BQ41" s="75">
        <v>1</v>
      </c>
      <c r="BR41" s="75" t="s">
        <v>67</v>
      </c>
      <c r="BS41" s="38">
        <v>5</v>
      </c>
      <c r="BT41" s="24"/>
      <c r="BU41" s="53"/>
      <c r="BY41" s="171">
        <f t="shared" si="2"/>
        <v>0</v>
      </c>
      <c r="BZ41" s="172">
        <f t="shared" si="3"/>
        <v>0</v>
      </c>
      <c r="CA41" s="172">
        <f t="shared" si="4"/>
        <v>0</v>
      </c>
      <c r="CB41" s="48">
        <f t="shared" si="5"/>
        <v>0</v>
      </c>
    </row>
    <row r="42" spans="1:80" s="56" customFormat="1" x14ac:dyDescent="0.25">
      <c r="A42" s="54">
        <v>42462</v>
      </c>
      <c r="B42" s="55" t="str">
        <f t="shared" si="7"/>
        <v>16093</v>
      </c>
      <c r="C42" s="56" t="s">
        <v>42</v>
      </c>
      <c r="D42" s="56" t="s">
        <v>87</v>
      </c>
      <c r="E42" s="57">
        <v>5</v>
      </c>
      <c r="F42" s="57">
        <v>9</v>
      </c>
      <c r="G42" s="57" t="s">
        <v>25</v>
      </c>
      <c r="H42" s="57">
        <v>810</v>
      </c>
      <c r="I42" s="57">
        <f t="shared" si="8"/>
        <v>210</v>
      </c>
      <c r="J42" s="63" t="s">
        <v>69</v>
      </c>
      <c r="K42" s="19"/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/>
      <c r="S42" s="57"/>
      <c r="T42" s="57"/>
      <c r="U42" s="70"/>
      <c r="V42" s="57"/>
      <c r="W42" s="57"/>
      <c r="X42" s="57"/>
      <c r="Y42" s="70"/>
      <c r="Z42" s="57"/>
      <c r="AA42" s="57"/>
      <c r="AB42" s="57"/>
      <c r="AC42" s="72"/>
      <c r="AG42" s="72"/>
      <c r="AH42" s="58">
        <v>0</v>
      </c>
      <c r="AI42" s="19"/>
      <c r="AJ42" s="57">
        <v>0</v>
      </c>
      <c r="AK42" s="57">
        <v>0</v>
      </c>
      <c r="AL42" s="57">
        <v>0</v>
      </c>
      <c r="AM42" s="57">
        <v>1</v>
      </c>
      <c r="AN42" s="57">
        <v>0</v>
      </c>
      <c r="AO42" s="57">
        <v>0</v>
      </c>
      <c r="AP42" s="57"/>
      <c r="AQ42" s="57"/>
      <c r="AR42" s="57"/>
      <c r="AS42" s="70"/>
      <c r="AT42" s="57" t="s">
        <v>23</v>
      </c>
      <c r="AU42" s="57" t="s">
        <v>55</v>
      </c>
      <c r="AV42" s="57">
        <v>335</v>
      </c>
      <c r="AW42" s="72"/>
      <c r="AX42" s="59"/>
      <c r="AY42" s="57"/>
      <c r="AZ42" s="59"/>
      <c r="BA42" s="105"/>
      <c r="BB42" s="59"/>
      <c r="BC42" s="59"/>
      <c r="BD42" s="59"/>
      <c r="BE42" s="105"/>
      <c r="BF42" s="59"/>
      <c r="BG42" s="59"/>
      <c r="BH42" s="59"/>
      <c r="BI42" s="60">
        <v>1</v>
      </c>
      <c r="BJ42" s="81">
        <v>52.2</v>
      </c>
      <c r="BK42" s="59">
        <v>52.7</v>
      </c>
      <c r="BL42" s="90">
        <v>1022.1</v>
      </c>
      <c r="BM42" s="59">
        <v>1023.4</v>
      </c>
      <c r="BN42" s="59" t="s">
        <v>66</v>
      </c>
      <c r="BO42" s="57">
        <v>0</v>
      </c>
      <c r="BP42" s="57">
        <v>5.0999999999999996</v>
      </c>
      <c r="BQ42" s="59">
        <v>1</v>
      </c>
      <c r="BR42" s="59" t="s">
        <v>67</v>
      </c>
      <c r="BS42" s="57">
        <v>5</v>
      </c>
      <c r="BT42" s="57"/>
      <c r="BU42" s="65"/>
      <c r="BY42" s="171">
        <f t="shared" si="2"/>
        <v>0</v>
      </c>
      <c r="BZ42" s="172">
        <f t="shared" si="3"/>
        <v>0</v>
      </c>
      <c r="CA42" s="172">
        <f t="shared" si="4"/>
        <v>0</v>
      </c>
      <c r="CB42" s="48">
        <f t="shared" si="5"/>
        <v>0</v>
      </c>
    </row>
    <row r="43" spans="1:80" s="48" customFormat="1" x14ac:dyDescent="0.25">
      <c r="A43" s="92">
        <v>42462</v>
      </c>
      <c r="B43" s="66" t="str">
        <f t="shared" si="7"/>
        <v>16093</v>
      </c>
      <c r="C43" s="36" t="s">
        <v>42</v>
      </c>
      <c r="D43" s="48" t="s">
        <v>95</v>
      </c>
      <c r="E43" s="38">
        <v>6</v>
      </c>
      <c r="F43" s="38">
        <v>1</v>
      </c>
      <c r="G43" s="38" t="s">
        <v>96</v>
      </c>
      <c r="H43" s="38">
        <v>705</v>
      </c>
      <c r="I43" s="38">
        <f t="shared" si="8"/>
        <v>105</v>
      </c>
      <c r="J43" s="20" t="s">
        <v>69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U43" s="16"/>
      <c r="Y43" s="16"/>
      <c r="AC43" s="16"/>
      <c r="AG43" s="16"/>
      <c r="AH43" s="112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S43" s="16"/>
      <c r="AW43" s="16"/>
      <c r="AX43" s="49"/>
      <c r="AY43" s="24"/>
      <c r="AZ43" s="49"/>
      <c r="BA43" s="23"/>
      <c r="BB43" s="49"/>
      <c r="BC43" s="49"/>
      <c r="BD43" s="49"/>
      <c r="BE43" s="23"/>
      <c r="BF43" s="49"/>
      <c r="BG43" s="49"/>
      <c r="BH43" s="49"/>
      <c r="BI43" s="50"/>
      <c r="BJ43" s="49">
        <v>51.8</v>
      </c>
      <c r="BK43" s="49">
        <v>52.9</v>
      </c>
      <c r="BL43" s="91">
        <v>1022.1</v>
      </c>
      <c r="BM43" s="24">
        <v>1022.6</v>
      </c>
      <c r="BN43" s="24" t="s">
        <v>66</v>
      </c>
      <c r="BO43" s="24">
        <v>2</v>
      </c>
      <c r="BP43" s="40">
        <v>1.3</v>
      </c>
      <c r="BQ43" s="24">
        <v>2</v>
      </c>
      <c r="BR43" s="24" t="s">
        <v>67</v>
      </c>
      <c r="BS43" s="24">
        <v>5</v>
      </c>
      <c r="BT43" s="24"/>
      <c r="BU43" s="53"/>
      <c r="BY43" s="171">
        <f t="shared" si="2"/>
        <v>0</v>
      </c>
      <c r="BZ43" s="172">
        <f t="shared" si="3"/>
        <v>0</v>
      </c>
      <c r="CA43" s="172">
        <f t="shared" si="4"/>
        <v>0</v>
      </c>
      <c r="CB43" s="48">
        <f t="shared" si="5"/>
        <v>0</v>
      </c>
    </row>
    <row r="44" spans="1:80" s="48" customFormat="1" x14ac:dyDescent="0.25">
      <c r="A44" s="93">
        <v>42462</v>
      </c>
      <c r="B44" s="66">
        <v>16093</v>
      </c>
      <c r="C44" s="36" t="s">
        <v>42</v>
      </c>
      <c r="D44" s="48" t="s">
        <v>95</v>
      </c>
      <c r="E44" s="38">
        <v>6</v>
      </c>
      <c r="F44" s="38">
        <v>2</v>
      </c>
      <c r="G44" s="38" t="s">
        <v>96</v>
      </c>
      <c r="H44" s="38">
        <v>719</v>
      </c>
      <c r="I44" s="38">
        <f t="shared" si="8"/>
        <v>119</v>
      </c>
      <c r="J44" s="20" t="s">
        <v>69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U44" s="16"/>
      <c r="Y44" s="16"/>
      <c r="AC44" s="16"/>
      <c r="AG44" s="16"/>
      <c r="AH44" s="119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S44" s="16"/>
      <c r="AW44" s="16"/>
      <c r="AX44" s="49"/>
      <c r="AY44" s="24"/>
      <c r="AZ44" s="49"/>
      <c r="BA44" s="23"/>
      <c r="BB44" s="49"/>
      <c r="BC44" s="49"/>
      <c r="BD44" s="49"/>
      <c r="BE44" s="23"/>
      <c r="BF44" s="49"/>
      <c r="BG44" s="49"/>
      <c r="BH44" s="49"/>
      <c r="BI44" s="21"/>
      <c r="BJ44" s="49">
        <v>51.8</v>
      </c>
      <c r="BK44" s="49">
        <v>52.9</v>
      </c>
      <c r="BL44" s="91">
        <v>1022.1</v>
      </c>
      <c r="BM44" s="24">
        <v>1022.6</v>
      </c>
      <c r="BN44" s="24" t="s">
        <v>66</v>
      </c>
      <c r="BO44" s="24">
        <v>2</v>
      </c>
      <c r="BP44" s="40">
        <v>2.8</v>
      </c>
      <c r="BQ44" s="24">
        <v>2</v>
      </c>
      <c r="BR44" s="24" t="s">
        <v>67</v>
      </c>
      <c r="BS44" s="35">
        <v>5</v>
      </c>
      <c r="BT44" s="24"/>
      <c r="BU44" s="31"/>
      <c r="BV44" s="25"/>
      <c r="BY44" s="171">
        <f t="shared" si="2"/>
        <v>0</v>
      </c>
      <c r="BZ44" s="172">
        <f t="shared" si="3"/>
        <v>0</v>
      </c>
      <c r="CA44" s="172">
        <f t="shared" si="4"/>
        <v>0</v>
      </c>
      <c r="CB44" s="48">
        <f t="shared" si="5"/>
        <v>0</v>
      </c>
    </row>
    <row r="45" spans="1:80" s="48" customFormat="1" x14ac:dyDescent="0.25">
      <c r="A45" s="93">
        <v>42462</v>
      </c>
      <c r="B45" s="66" t="str">
        <f>RIGHT(YEAR(A45),2)&amp;TEXT(A45-DATE(YEAR(A45),1,0),"000")</f>
        <v>16093</v>
      </c>
      <c r="C45" s="36" t="s">
        <v>42</v>
      </c>
      <c r="D45" s="48" t="s">
        <v>95</v>
      </c>
      <c r="E45" s="38">
        <v>6</v>
      </c>
      <c r="F45" s="38">
        <v>3</v>
      </c>
      <c r="G45" s="38" t="s">
        <v>96</v>
      </c>
      <c r="H45" s="38">
        <v>730</v>
      </c>
      <c r="I45" s="38">
        <f t="shared" si="8"/>
        <v>130</v>
      </c>
      <c r="J45" s="20" t="s">
        <v>69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U45" s="16"/>
      <c r="Y45" s="16"/>
      <c r="AC45" s="16"/>
      <c r="AG45" s="16"/>
      <c r="AH45" s="119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S45" s="16"/>
      <c r="AW45" s="16"/>
      <c r="AX45" s="49"/>
      <c r="AY45" s="24"/>
      <c r="AZ45" s="49"/>
      <c r="BA45" s="23"/>
      <c r="BB45" s="49"/>
      <c r="BC45" s="49"/>
      <c r="BD45" s="49"/>
      <c r="BE45" s="23"/>
      <c r="BF45" s="49"/>
      <c r="BG45" s="49"/>
      <c r="BH45" s="49"/>
      <c r="BI45" s="21"/>
      <c r="BJ45" s="49">
        <v>51.8</v>
      </c>
      <c r="BK45" s="49">
        <v>52.9</v>
      </c>
      <c r="BL45" s="91">
        <v>1022.1</v>
      </c>
      <c r="BM45" s="24">
        <v>1022.6</v>
      </c>
      <c r="BN45" s="24" t="s">
        <v>66</v>
      </c>
      <c r="BO45" s="24">
        <v>2</v>
      </c>
      <c r="BP45" s="40">
        <v>3.3</v>
      </c>
      <c r="BQ45" s="24">
        <v>2</v>
      </c>
      <c r="BR45" s="24" t="s">
        <v>67</v>
      </c>
      <c r="BS45" s="35">
        <v>5</v>
      </c>
      <c r="BT45" s="24"/>
      <c r="BU45" s="31"/>
      <c r="BV45" s="25"/>
      <c r="BY45" s="171">
        <f t="shared" si="2"/>
        <v>0</v>
      </c>
      <c r="BZ45" s="172">
        <f t="shared" si="3"/>
        <v>0</v>
      </c>
      <c r="CA45" s="172">
        <f t="shared" si="4"/>
        <v>0</v>
      </c>
      <c r="CB45" s="48">
        <f t="shared" si="5"/>
        <v>0</v>
      </c>
    </row>
    <row r="46" spans="1:80" s="48" customFormat="1" x14ac:dyDescent="0.25">
      <c r="A46" s="93">
        <v>42462</v>
      </c>
      <c r="B46" s="66" t="str">
        <f>RIGHT(YEAR(A46),2)&amp;TEXT(A46-DATE(YEAR(A46),1,0),"000")</f>
        <v>16093</v>
      </c>
      <c r="C46" s="36" t="s">
        <v>42</v>
      </c>
      <c r="D46" s="36" t="s">
        <v>95</v>
      </c>
      <c r="E46" s="38">
        <v>6</v>
      </c>
      <c r="F46" s="38">
        <v>4</v>
      </c>
      <c r="G46" s="38" t="s">
        <v>96</v>
      </c>
      <c r="H46" s="38">
        <v>740</v>
      </c>
      <c r="I46" s="38">
        <f t="shared" si="8"/>
        <v>140</v>
      </c>
      <c r="J46" s="20" t="s">
        <v>69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U46" s="16"/>
      <c r="Y46" s="16"/>
      <c r="AC46" s="16"/>
      <c r="AG46" s="16"/>
      <c r="AH46" s="119">
        <v>0</v>
      </c>
      <c r="AI46" s="36"/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6"/>
      <c r="AS46" s="16"/>
      <c r="AW46" s="16"/>
      <c r="AX46" s="49"/>
      <c r="AY46" s="24"/>
      <c r="AZ46" s="49"/>
      <c r="BA46" s="23"/>
      <c r="BB46" s="49"/>
      <c r="BC46" s="49"/>
      <c r="BD46" s="49"/>
      <c r="BE46" s="23"/>
      <c r="BF46" s="49"/>
      <c r="BG46" s="49"/>
      <c r="BH46" s="49"/>
      <c r="BI46" s="21"/>
      <c r="BJ46" s="79">
        <v>51.8</v>
      </c>
      <c r="BK46" s="75">
        <v>52.9</v>
      </c>
      <c r="BL46" s="87">
        <v>1022.1</v>
      </c>
      <c r="BM46" s="38">
        <v>1022.6</v>
      </c>
      <c r="BN46" s="38" t="s">
        <v>66</v>
      </c>
      <c r="BO46" s="38">
        <v>1</v>
      </c>
      <c r="BP46" s="76">
        <v>2</v>
      </c>
      <c r="BQ46" s="38">
        <v>2</v>
      </c>
      <c r="BR46" s="38" t="s">
        <v>67</v>
      </c>
      <c r="BS46" s="18">
        <v>5</v>
      </c>
      <c r="BT46" s="24"/>
      <c r="BU46" s="31"/>
      <c r="BV46" s="25"/>
      <c r="BY46" s="171">
        <f t="shared" si="2"/>
        <v>0</v>
      </c>
      <c r="BZ46" s="172">
        <f t="shared" si="3"/>
        <v>0</v>
      </c>
      <c r="CA46" s="172">
        <f t="shared" si="4"/>
        <v>0</v>
      </c>
      <c r="CB46" s="48">
        <f t="shared" si="5"/>
        <v>0</v>
      </c>
    </row>
    <row r="47" spans="1:80" s="56" customFormat="1" x14ac:dyDescent="0.25">
      <c r="A47" s="54">
        <v>42462</v>
      </c>
      <c r="B47" s="55" t="str">
        <f t="shared" ref="B47:B76" si="9">RIGHT(YEAR(A47),2)&amp;TEXT(A47-DATE(YEAR(A47),1,0),"000")</f>
        <v>16093</v>
      </c>
      <c r="C47" s="56" t="s">
        <v>42</v>
      </c>
      <c r="D47" s="56" t="s">
        <v>95</v>
      </c>
      <c r="E47" s="57">
        <v>6</v>
      </c>
      <c r="F47" s="57">
        <v>5</v>
      </c>
      <c r="G47" s="57" t="s">
        <v>96</v>
      </c>
      <c r="H47" s="56">
        <v>755</v>
      </c>
      <c r="I47" s="57">
        <f t="shared" si="8"/>
        <v>155</v>
      </c>
      <c r="J47" s="58" t="s">
        <v>69</v>
      </c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v>0</v>
      </c>
      <c r="U47" s="72"/>
      <c r="Y47" s="72"/>
      <c r="AC47" s="72"/>
      <c r="AG47" s="72"/>
      <c r="AH47" s="107">
        <v>0</v>
      </c>
      <c r="AJ47" s="57">
        <v>0</v>
      </c>
      <c r="AK47" s="57">
        <v>0</v>
      </c>
      <c r="AL47" s="57">
        <v>0</v>
      </c>
      <c r="AM47" s="57">
        <v>0</v>
      </c>
      <c r="AN47" s="57">
        <v>0</v>
      </c>
      <c r="AO47" s="57">
        <v>0</v>
      </c>
      <c r="AS47" s="72"/>
      <c r="AW47" s="72"/>
      <c r="AX47" s="59"/>
      <c r="AY47" s="57"/>
      <c r="AZ47" s="59"/>
      <c r="BA47" s="105"/>
      <c r="BB47" s="59"/>
      <c r="BC47" s="59"/>
      <c r="BD47" s="59"/>
      <c r="BE47" s="105"/>
      <c r="BF47" s="59"/>
      <c r="BG47" s="59"/>
      <c r="BH47" s="59"/>
      <c r="BI47" s="58"/>
      <c r="BJ47" s="81">
        <v>51.8</v>
      </c>
      <c r="BK47" s="59">
        <v>52.9</v>
      </c>
      <c r="BL47" s="90">
        <v>1022.1</v>
      </c>
      <c r="BM47" s="57">
        <v>1022.6</v>
      </c>
      <c r="BN47" s="57" t="s">
        <v>66</v>
      </c>
      <c r="BO47" s="57">
        <v>1</v>
      </c>
      <c r="BP47" s="64">
        <v>8</v>
      </c>
      <c r="BQ47" s="57">
        <v>2</v>
      </c>
      <c r="BR47" s="57" t="s">
        <v>67</v>
      </c>
      <c r="BS47" s="19">
        <v>5</v>
      </c>
      <c r="BT47" s="57"/>
      <c r="BU47" s="61"/>
      <c r="BV47" s="62"/>
      <c r="BY47" s="171">
        <f t="shared" si="2"/>
        <v>0</v>
      </c>
      <c r="BZ47" s="172">
        <f t="shared" si="3"/>
        <v>0</v>
      </c>
      <c r="CA47" s="172">
        <f t="shared" si="4"/>
        <v>0</v>
      </c>
      <c r="CB47" s="48">
        <f t="shared" si="5"/>
        <v>0</v>
      </c>
    </row>
    <row r="48" spans="1:80" s="48" customFormat="1" x14ac:dyDescent="0.25">
      <c r="A48" s="46">
        <v>42462</v>
      </c>
      <c r="B48" s="47" t="str">
        <f t="shared" si="9"/>
        <v>16093</v>
      </c>
      <c r="C48" s="46" t="s">
        <v>42</v>
      </c>
      <c r="D48" s="47" t="s">
        <v>92</v>
      </c>
      <c r="E48" s="24">
        <v>7</v>
      </c>
      <c r="F48" s="24">
        <v>1</v>
      </c>
      <c r="G48" s="24" t="s">
        <v>25</v>
      </c>
      <c r="H48" s="24">
        <v>652</v>
      </c>
      <c r="I48" s="24">
        <f t="shared" si="8"/>
        <v>52</v>
      </c>
      <c r="J48" s="20" t="s">
        <v>69</v>
      </c>
      <c r="K48" s="18"/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/>
      <c r="S48" s="24"/>
      <c r="T48" s="24"/>
      <c r="U48" s="7"/>
      <c r="V48" s="24"/>
      <c r="W48" s="24"/>
      <c r="X48" s="24"/>
      <c r="Y48" s="7"/>
      <c r="Z48" s="24"/>
      <c r="AA48" s="24"/>
      <c r="AB48" s="24"/>
      <c r="AC48" s="16"/>
      <c r="AG48" s="16"/>
      <c r="AH48" s="21">
        <v>0</v>
      </c>
      <c r="AI48" s="35"/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/>
      <c r="AQ48" s="36"/>
      <c r="AR48" s="36"/>
      <c r="AS48" s="29"/>
      <c r="AU48" s="35"/>
      <c r="AW48" s="16"/>
      <c r="AX48" s="49"/>
      <c r="AY48" s="24"/>
      <c r="AZ48" s="49"/>
      <c r="BA48" s="23"/>
      <c r="BB48" s="49"/>
      <c r="BC48" s="49"/>
      <c r="BD48" s="49"/>
      <c r="BE48" s="23"/>
      <c r="BF48" s="49"/>
      <c r="BG48" s="49"/>
      <c r="BH48" s="49"/>
      <c r="BI48" s="21"/>
      <c r="BJ48" s="35">
        <v>54.5</v>
      </c>
      <c r="BK48" s="35">
        <v>53.9</v>
      </c>
      <c r="BL48" s="99">
        <v>1021.8</v>
      </c>
      <c r="BM48" s="99">
        <v>1023</v>
      </c>
      <c r="BN48" s="35" t="s">
        <v>66</v>
      </c>
      <c r="BO48" s="35">
        <v>1</v>
      </c>
      <c r="BP48" s="35">
        <v>5.3</v>
      </c>
      <c r="BQ48" s="35">
        <v>1</v>
      </c>
      <c r="BR48" s="35" t="s">
        <v>68</v>
      </c>
      <c r="BS48" s="35">
        <v>5</v>
      </c>
      <c r="BT48" s="24"/>
      <c r="BU48" s="31"/>
      <c r="BV48" s="25"/>
      <c r="BY48" s="171">
        <f t="shared" si="2"/>
        <v>0</v>
      </c>
      <c r="BZ48" s="172">
        <f t="shared" si="3"/>
        <v>0</v>
      </c>
      <c r="CA48" s="172">
        <f t="shared" si="4"/>
        <v>0</v>
      </c>
      <c r="CB48" s="48">
        <f t="shared" si="5"/>
        <v>0</v>
      </c>
    </row>
    <row r="49" spans="1:80" s="48" customFormat="1" x14ac:dyDescent="0.25">
      <c r="A49" s="46">
        <v>42462</v>
      </c>
      <c r="B49" s="47" t="str">
        <f t="shared" si="9"/>
        <v>16093</v>
      </c>
      <c r="C49" s="46" t="s">
        <v>42</v>
      </c>
      <c r="D49" s="47" t="s">
        <v>92</v>
      </c>
      <c r="E49" s="24">
        <v>7</v>
      </c>
      <c r="F49" s="24">
        <v>2</v>
      </c>
      <c r="G49" s="24" t="s">
        <v>25</v>
      </c>
      <c r="H49" s="24">
        <v>706</v>
      </c>
      <c r="I49" s="24">
        <f t="shared" si="8"/>
        <v>106</v>
      </c>
      <c r="J49" s="20" t="s">
        <v>69</v>
      </c>
      <c r="K49" s="18"/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/>
      <c r="S49" s="24"/>
      <c r="T49" s="24"/>
      <c r="U49" s="7"/>
      <c r="V49" s="24"/>
      <c r="W49" s="24"/>
      <c r="X49" s="24"/>
      <c r="Y49" s="7"/>
      <c r="Z49" s="24"/>
      <c r="AA49" s="24"/>
      <c r="AB49" s="24"/>
      <c r="AC49" s="16"/>
      <c r="AG49" s="16"/>
      <c r="AH49" s="21">
        <v>0</v>
      </c>
      <c r="AI49" s="35"/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/>
      <c r="AQ49" s="36"/>
      <c r="AR49" s="36"/>
      <c r="AS49" s="29"/>
      <c r="AU49" s="35"/>
      <c r="AW49" s="16"/>
      <c r="AX49" s="49"/>
      <c r="AY49" s="24"/>
      <c r="AZ49" s="49"/>
      <c r="BA49" s="23"/>
      <c r="BB49" s="49"/>
      <c r="BC49" s="49"/>
      <c r="BD49" s="49"/>
      <c r="BE49" s="23"/>
      <c r="BF49" s="49"/>
      <c r="BG49" s="49"/>
      <c r="BH49" s="49"/>
      <c r="BI49" s="21"/>
      <c r="BJ49" s="35">
        <v>54.5</v>
      </c>
      <c r="BK49" s="35">
        <v>53.9</v>
      </c>
      <c r="BL49" s="99">
        <v>1021.8</v>
      </c>
      <c r="BM49" s="99">
        <v>1023</v>
      </c>
      <c r="BN49" s="35" t="s">
        <v>66</v>
      </c>
      <c r="BO49" s="35">
        <v>1</v>
      </c>
      <c r="BP49" s="35">
        <v>2.7</v>
      </c>
      <c r="BQ49" s="35">
        <v>1</v>
      </c>
      <c r="BR49" s="35" t="s">
        <v>68</v>
      </c>
      <c r="BS49" s="35">
        <v>5</v>
      </c>
      <c r="BT49" s="24"/>
      <c r="BU49" s="31"/>
      <c r="BV49" s="25"/>
      <c r="BY49" s="171">
        <f t="shared" si="2"/>
        <v>0</v>
      </c>
      <c r="BZ49" s="172">
        <f t="shared" si="3"/>
        <v>0</v>
      </c>
      <c r="CA49" s="172">
        <f t="shared" si="4"/>
        <v>0</v>
      </c>
      <c r="CB49" s="48">
        <f t="shared" si="5"/>
        <v>0</v>
      </c>
    </row>
    <row r="50" spans="1:80" s="48" customFormat="1" x14ac:dyDescent="0.25">
      <c r="A50" s="46">
        <v>42462</v>
      </c>
      <c r="B50" s="47" t="str">
        <f t="shared" si="9"/>
        <v>16093</v>
      </c>
      <c r="C50" s="46" t="s">
        <v>42</v>
      </c>
      <c r="D50" s="47" t="s">
        <v>92</v>
      </c>
      <c r="E50" s="24">
        <v>7</v>
      </c>
      <c r="F50" s="24">
        <v>3</v>
      </c>
      <c r="G50" s="24" t="s">
        <v>25</v>
      </c>
      <c r="H50" s="24">
        <v>717</v>
      </c>
      <c r="I50" s="24">
        <f t="shared" si="8"/>
        <v>117</v>
      </c>
      <c r="J50" s="20" t="s">
        <v>69</v>
      </c>
      <c r="K50" s="18"/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/>
      <c r="S50" s="24"/>
      <c r="T50" s="24"/>
      <c r="U50" s="7"/>
      <c r="V50" s="24"/>
      <c r="W50" s="24"/>
      <c r="X50" s="24"/>
      <c r="Y50" s="7"/>
      <c r="Z50" s="24"/>
      <c r="AA50" s="24"/>
      <c r="AB50" s="24"/>
      <c r="AC50" s="16"/>
      <c r="AG50" s="16"/>
      <c r="AH50" s="21">
        <v>0</v>
      </c>
      <c r="AI50" s="35"/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/>
      <c r="AQ50" s="36"/>
      <c r="AR50" s="36"/>
      <c r="AS50" s="29"/>
      <c r="AU50" s="35"/>
      <c r="AW50" s="16"/>
      <c r="AX50" s="49"/>
      <c r="AY50" s="24"/>
      <c r="AZ50" s="49"/>
      <c r="BA50" s="23"/>
      <c r="BB50" s="49"/>
      <c r="BC50" s="49"/>
      <c r="BD50" s="49"/>
      <c r="BE50" s="23"/>
      <c r="BF50" s="49"/>
      <c r="BG50" s="49"/>
      <c r="BH50" s="49"/>
      <c r="BI50" s="21"/>
      <c r="BJ50" s="35">
        <v>54.5</v>
      </c>
      <c r="BK50" s="35">
        <v>53.9</v>
      </c>
      <c r="BL50" s="99">
        <v>1021.8</v>
      </c>
      <c r="BM50" s="99">
        <v>1023</v>
      </c>
      <c r="BN50" s="35" t="s">
        <v>66</v>
      </c>
      <c r="BO50" s="35">
        <v>1</v>
      </c>
      <c r="BP50" s="35">
        <v>7.3</v>
      </c>
      <c r="BQ50" s="35">
        <v>1</v>
      </c>
      <c r="BR50" s="35" t="s">
        <v>68</v>
      </c>
      <c r="BS50" s="35">
        <v>5</v>
      </c>
      <c r="BT50" s="24"/>
      <c r="BU50" s="31"/>
      <c r="BV50" s="25"/>
      <c r="BY50" s="171">
        <f t="shared" si="2"/>
        <v>0</v>
      </c>
      <c r="BZ50" s="172">
        <f t="shared" si="3"/>
        <v>0</v>
      </c>
      <c r="CA50" s="172">
        <f t="shared" si="4"/>
        <v>0</v>
      </c>
      <c r="CB50" s="48">
        <f t="shared" si="5"/>
        <v>0</v>
      </c>
    </row>
    <row r="51" spans="1:80" s="48" customFormat="1" x14ac:dyDescent="0.25">
      <c r="A51" s="46">
        <v>42462</v>
      </c>
      <c r="B51" s="47" t="str">
        <f t="shared" si="9"/>
        <v>16093</v>
      </c>
      <c r="C51" s="46" t="s">
        <v>42</v>
      </c>
      <c r="D51" s="47" t="s">
        <v>92</v>
      </c>
      <c r="E51" s="24">
        <v>7</v>
      </c>
      <c r="F51" s="24">
        <v>4</v>
      </c>
      <c r="G51" s="24" t="s">
        <v>25</v>
      </c>
      <c r="H51" s="24">
        <v>729</v>
      </c>
      <c r="I51" s="24">
        <f t="shared" si="8"/>
        <v>129</v>
      </c>
      <c r="J51" s="20" t="s">
        <v>69</v>
      </c>
      <c r="K51" s="18"/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/>
      <c r="S51" s="24"/>
      <c r="T51" s="24"/>
      <c r="U51" s="7"/>
      <c r="V51" s="24"/>
      <c r="W51" s="24"/>
      <c r="X51" s="24"/>
      <c r="Y51" s="7"/>
      <c r="Z51" s="24"/>
      <c r="AA51" s="24"/>
      <c r="AB51" s="24"/>
      <c r="AC51" s="16"/>
      <c r="AG51" s="16"/>
      <c r="AH51" s="21">
        <v>0</v>
      </c>
      <c r="AI51" s="35"/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/>
      <c r="AQ51" s="36"/>
      <c r="AR51" s="36"/>
      <c r="AS51" s="29"/>
      <c r="AU51" s="35"/>
      <c r="AW51" s="16"/>
      <c r="AX51" s="49"/>
      <c r="AY51" s="24"/>
      <c r="AZ51" s="49"/>
      <c r="BA51" s="23"/>
      <c r="BB51" s="49"/>
      <c r="BC51" s="49"/>
      <c r="BD51" s="49"/>
      <c r="BE51" s="23"/>
      <c r="BF51" s="49"/>
      <c r="BG51" s="49"/>
      <c r="BH51" s="49"/>
      <c r="BI51" s="21"/>
      <c r="BJ51" s="35">
        <v>54.5</v>
      </c>
      <c r="BK51" s="35">
        <v>53.9</v>
      </c>
      <c r="BL51" s="99">
        <v>1021.8</v>
      </c>
      <c r="BM51" s="99">
        <v>1023</v>
      </c>
      <c r="BN51" s="35" t="s">
        <v>66</v>
      </c>
      <c r="BO51" s="35">
        <v>1</v>
      </c>
      <c r="BP51" s="35">
        <v>6.5</v>
      </c>
      <c r="BQ51" s="35">
        <v>1</v>
      </c>
      <c r="BR51" s="35" t="s">
        <v>68</v>
      </c>
      <c r="BS51" s="35">
        <v>5</v>
      </c>
      <c r="BT51" s="24"/>
      <c r="BU51" s="31"/>
      <c r="BV51" s="25"/>
      <c r="BY51" s="171">
        <f t="shared" si="2"/>
        <v>0</v>
      </c>
      <c r="BZ51" s="172">
        <f t="shared" si="3"/>
        <v>0</v>
      </c>
      <c r="CA51" s="172">
        <f t="shared" si="4"/>
        <v>0</v>
      </c>
      <c r="CB51" s="48">
        <f t="shared" si="5"/>
        <v>0</v>
      </c>
    </row>
    <row r="52" spans="1:80" s="48" customFormat="1" x14ac:dyDescent="0.25">
      <c r="A52" s="46">
        <v>42462</v>
      </c>
      <c r="B52" s="47" t="str">
        <f t="shared" si="9"/>
        <v>16093</v>
      </c>
      <c r="C52" s="46" t="s">
        <v>42</v>
      </c>
      <c r="D52" s="47" t="s">
        <v>92</v>
      </c>
      <c r="E52" s="24">
        <v>7</v>
      </c>
      <c r="F52" s="24">
        <v>5</v>
      </c>
      <c r="G52" s="24" t="s">
        <v>25</v>
      </c>
      <c r="H52" s="24">
        <v>743</v>
      </c>
      <c r="I52" s="24">
        <f t="shared" si="8"/>
        <v>143</v>
      </c>
      <c r="J52" s="20" t="s">
        <v>69</v>
      </c>
      <c r="K52" s="18"/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/>
      <c r="S52" s="24"/>
      <c r="T52" s="24"/>
      <c r="U52" s="7"/>
      <c r="V52" s="24"/>
      <c r="W52" s="24"/>
      <c r="X52" s="24"/>
      <c r="Y52" s="7"/>
      <c r="Z52" s="24"/>
      <c r="AA52" s="24"/>
      <c r="AB52" s="24"/>
      <c r="AC52" s="16"/>
      <c r="AG52" s="16"/>
      <c r="AH52" s="21">
        <v>0</v>
      </c>
      <c r="AI52" s="35"/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/>
      <c r="AQ52" s="36"/>
      <c r="AR52" s="36"/>
      <c r="AS52" s="29"/>
      <c r="AU52" s="35"/>
      <c r="AW52" s="16"/>
      <c r="AX52" s="49"/>
      <c r="AY52" s="24"/>
      <c r="AZ52" s="49"/>
      <c r="BA52" s="23"/>
      <c r="BB52" s="49"/>
      <c r="BC52" s="49"/>
      <c r="BD52" s="49"/>
      <c r="BE52" s="23"/>
      <c r="BF52" s="49"/>
      <c r="BG52" s="49"/>
      <c r="BH52" s="49"/>
      <c r="BI52" s="21"/>
      <c r="BJ52" s="35">
        <v>54.5</v>
      </c>
      <c r="BK52" s="35">
        <v>53.9</v>
      </c>
      <c r="BL52" s="99">
        <v>1021.8</v>
      </c>
      <c r="BM52" s="99">
        <v>1023</v>
      </c>
      <c r="BN52" s="35" t="s">
        <v>66</v>
      </c>
      <c r="BO52" s="35">
        <v>1</v>
      </c>
      <c r="BP52" s="35">
        <v>5.6</v>
      </c>
      <c r="BQ52" s="35">
        <v>1</v>
      </c>
      <c r="BR52" s="35" t="s">
        <v>68</v>
      </c>
      <c r="BS52" s="35">
        <v>5</v>
      </c>
      <c r="BT52" s="24"/>
      <c r="BU52" s="31"/>
      <c r="BV52" s="25"/>
      <c r="BY52" s="171">
        <f t="shared" si="2"/>
        <v>0</v>
      </c>
      <c r="BZ52" s="172">
        <f t="shared" si="3"/>
        <v>0</v>
      </c>
      <c r="CA52" s="172">
        <f t="shared" si="4"/>
        <v>0</v>
      </c>
      <c r="CB52" s="48">
        <f t="shared" si="5"/>
        <v>0</v>
      </c>
    </row>
    <row r="53" spans="1:80" s="48" customFormat="1" x14ac:dyDescent="0.25">
      <c r="A53" s="46">
        <v>42462</v>
      </c>
      <c r="B53" s="47" t="str">
        <f t="shared" si="9"/>
        <v>16093</v>
      </c>
      <c r="C53" s="46" t="s">
        <v>42</v>
      </c>
      <c r="D53" s="47" t="s">
        <v>92</v>
      </c>
      <c r="E53" s="24">
        <v>7</v>
      </c>
      <c r="F53" s="24">
        <v>6</v>
      </c>
      <c r="G53" s="24" t="s">
        <v>25</v>
      </c>
      <c r="H53" s="24">
        <v>756</v>
      </c>
      <c r="I53" s="24">
        <f t="shared" si="8"/>
        <v>156</v>
      </c>
      <c r="J53" s="20" t="s">
        <v>69</v>
      </c>
      <c r="K53" s="18"/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/>
      <c r="S53" s="24"/>
      <c r="T53" s="24"/>
      <c r="U53" s="7"/>
      <c r="V53" s="24"/>
      <c r="W53" s="24"/>
      <c r="X53" s="24"/>
      <c r="Y53" s="7"/>
      <c r="Z53" s="24"/>
      <c r="AA53" s="24"/>
      <c r="AB53" s="24"/>
      <c r="AC53" s="16"/>
      <c r="AG53" s="16"/>
      <c r="AH53" s="21">
        <v>0</v>
      </c>
      <c r="AI53" s="35"/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/>
      <c r="AQ53" s="36"/>
      <c r="AR53" s="36"/>
      <c r="AS53" s="29"/>
      <c r="AU53" s="35"/>
      <c r="AW53" s="16"/>
      <c r="AX53" s="49"/>
      <c r="AY53" s="24"/>
      <c r="AZ53" s="49"/>
      <c r="BA53" s="23"/>
      <c r="BB53" s="49"/>
      <c r="BC53" s="49"/>
      <c r="BD53" s="49"/>
      <c r="BE53" s="23"/>
      <c r="BF53" s="49"/>
      <c r="BG53" s="49"/>
      <c r="BH53" s="49"/>
      <c r="BI53" s="21"/>
      <c r="BJ53" s="78">
        <v>54.5</v>
      </c>
      <c r="BK53" s="18">
        <v>53.9</v>
      </c>
      <c r="BL53" s="100">
        <v>1021.8</v>
      </c>
      <c r="BM53" s="100">
        <v>1023</v>
      </c>
      <c r="BN53" s="18" t="s">
        <v>66</v>
      </c>
      <c r="BO53" s="18">
        <v>1</v>
      </c>
      <c r="BP53" s="18">
        <v>4.5999999999999996</v>
      </c>
      <c r="BQ53" s="35">
        <v>1</v>
      </c>
      <c r="BR53" s="35" t="s">
        <v>68</v>
      </c>
      <c r="BS53" s="35">
        <v>5</v>
      </c>
      <c r="BT53" s="24"/>
      <c r="BU53" s="31"/>
      <c r="BV53" s="25"/>
      <c r="BY53" s="171">
        <f t="shared" si="2"/>
        <v>0</v>
      </c>
      <c r="BZ53" s="172">
        <f t="shared" si="3"/>
        <v>0</v>
      </c>
      <c r="CA53" s="172">
        <f t="shared" si="4"/>
        <v>0</v>
      </c>
      <c r="CB53" s="48">
        <f t="shared" si="5"/>
        <v>0</v>
      </c>
    </row>
    <row r="54" spans="1:80" s="48" customFormat="1" x14ac:dyDescent="0.25">
      <c r="A54" s="93">
        <v>42462</v>
      </c>
      <c r="B54" s="66" t="str">
        <f t="shared" si="9"/>
        <v>16093</v>
      </c>
      <c r="C54" s="93" t="s">
        <v>42</v>
      </c>
      <c r="D54" s="66" t="s">
        <v>92</v>
      </c>
      <c r="E54" s="38">
        <v>7</v>
      </c>
      <c r="F54" s="38">
        <v>7</v>
      </c>
      <c r="G54" s="38" t="s">
        <v>25</v>
      </c>
      <c r="H54" s="24">
        <v>807</v>
      </c>
      <c r="I54" s="24">
        <f t="shared" si="8"/>
        <v>207</v>
      </c>
      <c r="J54" s="20" t="s">
        <v>69</v>
      </c>
      <c r="K54" s="18"/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/>
      <c r="S54" s="24"/>
      <c r="T54" s="24"/>
      <c r="U54" s="7"/>
      <c r="V54" s="24"/>
      <c r="W54" s="24"/>
      <c r="X54" s="24"/>
      <c r="Y54" s="7"/>
      <c r="Z54" s="24"/>
      <c r="AA54" s="24"/>
      <c r="AB54" s="24"/>
      <c r="AC54" s="16"/>
      <c r="AG54" s="16"/>
      <c r="AH54" s="21">
        <v>0</v>
      </c>
      <c r="AI54" s="18"/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/>
      <c r="AQ54" s="36"/>
      <c r="AR54" s="36"/>
      <c r="AS54" s="29"/>
      <c r="AU54" s="35"/>
      <c r="AW54" s="16"/>
      <c r="AX54" s="49"/>
      <c r="AY54" s="24"/>
      <c r="AZ54" s="49"/>
      <c r="BA54" s="23"/>
      <c r="BB54" s="49"/>
      <c r="BC54" s="49"/>
      <c r="BD54" s="49"/>
      <c r="BE54" s="23"/>
      <c r="BF54" s="49"/>
      <c r="BG54" s="49"/>
      <c r="BH54" s="49"/>
      <c r="BI54" s="21"/>
      <c r="BJ54" s="78">
        <v>54.5</v>
      </c>
      <c r="BK54" s="18">
        <v>53.9</v>
      </c>
      <c r="BL54" s="100">
        <v>1021.8</v>
      </c>
      <c r="BM54" s="100">
        <v>1023</v>
      </c>
      <c r="BN54" s="18" t="s">
        <v>66</v>
      </c>
      <c r="BO54" s="18">
        <v>1</v>
      </c>
      <c r="BP54" s="18">
        <v>2.2999999999999998</v>
      </c>
      <c r="BQ54" s="35">
        <v>1</v>
      </c>
      <c r="BR54" s="35" t="s">
        <v>68</v>
      </c>
      <c r="BS54" s="35">
        <v>5</v>
      </c>
      <c r="BT54" s="24"/>
      <c r="BU54" s="31"/>
      <c r="BV54" s="25"/>
      <c r="BY54" s="171">
        <f t="shared" si="2"/>
        <v>0</v>
      </c>
      <c r="BZ54" s="172">
        <f t="shared" si="3"/>
        <v>0</v>
      </c>
      <c r="CA54" s="172">
        <f t="shared" si="4"/>
        <v>0</v>
      </c>
      <c r="CB54" s="48">
        <f t="shared" si="5"/>
        <v>0</v>
      </c>
    </row>
    <row r="55" spans="1:80" s="56" customFormat="1" x14ac:dyDescent="0.25">
      <c r="A55" s="54">
        <v>42462</v>
      </c>
      <c r="B55" s="55" t="str">
        <f t="shared" si="9"/>
        <v>16093</v>
      </c>
      <c r="C55" s="54" t="s">
        <v>42</v>
      </c>
      <c r="D55" s="55" t="s">
        <v>92</v>
      </c>
      <c r="E55" s="57">
        <v>7</v>
      </c>
      <c r="F55" s="57">
        <v>8</v>
      </c>
      <c r="G55" s="57" t="s">
        <v>25</v>
      </c>
      <c r="H55" s="57">
        <v>817</v>
      </c>
      <c r="I55" s="57">
        <f t="shared" si="8"/>
        <v>217</v>
      </c>
      <c r="J55" s="63" t="s">
        <v>69</v>
      </c>
      <c r="K55" s="19"/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/>
      <c r="S55" s="57"/>
      <c r="T55" s="57"/>
      <c r="U55" s="70"/>
      <c r="V55" s="57"/>
      <c r="W55" s="57"/>
      <c r="X55" s="57"/>
      <c r="Y55" s="70"/>
      <c r="Z55" s="57"/>
      <c r="AA55" s="57"/>
      <c r="AB55" s="57"/>
      <c r="AC55" s="72"/>
      <c r="AG55" s="72"/>
      <c r="AH55" s="58">
        <v>0</v>
      </c>
      <c r="AI55" s="19"/>
      <c r="AJ55" s="57">
        <v>0</v>
      </c>
      <c r="AK55" s="57">
        <v>0</v>
      </c>
      <c r="AL55" s="57">
        <v>0</v>
      </c>
      <c r="AM55" s="57">
        <v>0</v>
      </c>
      <c r="AN55" s="57">
        <v>0</v>
      </c>
      <c r="AO55" s="57">
        <v>0</v>
      </c>
      <c r="AP55" s="57"/>
      <c r="AS55" s="72"/>
      <c r="AU55" s="19"/>
      <c r="AW55" s="72"/>
      <c r="AX55" s="59"/>
      <c r="AY55" s="57"/>
      <c r="AZ55" s="59"/>
      <c r="BA55" s="105"/>
      <c r="BB55" s="59"/>
      <c r="BC55" s="59"/>
      <c r="BD55" s="59"/>
      <c r="BE55" s="105"/>
      <c r="BF55" s="59"/>
      <c r="BG55" s="59"/>
      <c r="BH55" s="59"/>
      <c r="BI55" s="58"/>
      <c r="BJ55" s="98">
        <v>54.5</v>
      </c>
      <c r="BK55" s="19">
        <v>53.9</v>
      </c>
      <c r="BL55" s="121">
        <v>1021.8</v>
      </c>
      <c r="BM55" s="121">
        <v>1023</v>
      </c>
      <c r="BN55" s="19" t="s">
        <v>66</v>
      </c>
      <c r="BO55" s="19">
        <v>1</v>
      </c>
      <c r="BP55" s="19">
        <v>3.4</v>
      </c>
      <c r="BQ55" s="19">
        <v>1</v>
      </c>
      <c r="BR55" s="19" t="s">
        <v>68</v>
      </c>
      <c r="BS55" s="19">
        <v>5</v>
      </c>
      <c r="BT55" s="57"/>
      <c r="BU55" s="61"/>
      <c r="BV55" s="62"/>
      <c r="BY55" s="171">
        <f t="shared" si="2"/>
        <v>0</v>
      </c>
      <c r="BZ55" s="172">
        <f t="shared" si="3"/>
        <v>0</v>
      </c>
      <c r="CA55" s="172">
        <f t="shared" si="4"/>
        <v>0</v>
      </c>
      <c r="CB55" s="48">
        <f t="shared" si="5"/>
        <v>0</v>
      </c>
    </row>
    <row r="56" spans="1:80" s="48" customFormat="1" x14ac:dyDescent="0.25">
      <c r="A56" s="92">
        <v>42463</v>
      </c>
      <c r="B56" s="47" t="str">
        <f t="shared" si="9"/>
        <v>16094</v>
      </c>
      <c r="C56" s="48" t="s">
        <v>42</v>
      </c>
      <c r="D56" s="66" t="s">
        <v>87</v>
      </c>
      <c r="E56" s="24">
        <v>8</v>
      </c>
      <c r="F56" s="24">
        <v>1</v>
      </c>
      <c r="G56" s="24" t="s">
        <v>25</v>
      </c>
      <c r="H56" s="24">
        <v>703</v>
      </c>
      <c r="I56" s="24">
        <f t="shared" si="8"/>
        <v>103</v>
      </c>
      <c r="J56" s="20" t="s">
        <v>69</v>
      </c>
      <c r="K56" s="18"/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/>
      <c r="S56" s="24"/>
      <c r="T56" s="24"/>
      <c r="U56" s="7"/>
      <c r="V56" s="24"/>
      <c r="W56" s="24"/>
      <c r="X56" s="24"/>
      <c r="Y56" s="7"/>
      <c r="Z56" s="24"/>
      <c r="AA56" s="24"/>
      <c r="AB56" s="24"/>
      <c r="AC56" s="16"/>
      <c r="AG56" s="16"/>
      <c r="AH56" s="21">
        <v>0</v>
      </c>
      <c r="AI56" s="35"/>
      <c r="AJ56" s="24">
        <v>1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/>
      <c r="AQ56" s="36"/>
      <c r="AR56" s="38"/>
      <c r="AS56" s="26"/>
      <c r="AT56" s="24" t="s">
        <v>22</v>
      </c>
      <c r="AU56" s="35" t="s">
        <v>35</v>
      </c>
      <c r="AV56" s="24">
        <v>180</v>
      </c>
      <c r="AW56" s="7"/>
      <c r="AX56" s="24" t="s">
        <v>22</v>
      </c>
      <c r="AY56" s="35" t="s">
        <v>55</v>
      </c>
      <c r="AZ56" s="24">
        <v>120</v>
      </c>
      <c r="BA56" s="23"/>
      <c r="BB56" s="49"/>
      <c r="BC56" s="49"/>
      <c r="BD56" s="49"/>
      <c r="BE56" s="23"/>
      <c r="BF56" s="49"/>
      <c r="BG56" s="49"/>
      <c r="BH56" s="49"/>
      <c r="BI56" s="50"/>
      <c r="BJ56" s="102">
        <v>46.9</v>
      </c>
      <c r="BK56" s="97">
        <v>57.4</v>
      </c>
      <c r="BL56" s="97">
        <v>1023.5</v>
      </c>
      <c r="BM56" s="97">
        <v>1024.0999999999999</v>
      </c>
      <c r="BN56" s="97" t="s">
        <v>66</v>
      </c>
      <c r="BO56" s="97">
        <v>1</v>
      </c>
      <c r="BP56" s="97">
        <v>1.9</v>
      </c>
      <c r="BQ56" s="97">
        <v>0</v>
      </c>
      <c r="BR56" s="97" t="s">
        <v>67</v>
      </c>
      <c r="BS56" s="24">
        <v>4</v>
      </c>
      <c r="BT56" s="24"/>
      <c r="BU56" s="31"/>
      <c r="BV56" s="25"/>
      <c r="BY56" s="171">
        <f t="shared" si="2"/>
        <v>0</v>
      </c>
      <c r="BZ56" s="172">
        <f t="shared" si="3"/>
        <v>0</v>
      </c>
      <c r="CA56" s="172">
        <f t="shared" si="4"/>
        <v>0</v>
      </c>
      <c r="CB56" s="48">
        <f t="shared" si="5"/>
        <v>0</v>
      </c>
    </row>
    <row r="57" spans="1:80" s="48" customFormat="1" x14ac:dyDescent="0.25">
      <c r="A57" s="93">
        <v>42463</v>
      </c>
      <c r="B57" s="47" t="str">
        <f t="shared" si="9"/>
        <v>16094</v>
      </c>
      <c r="C57" s="48" t="s">
        <v>42</v>
      </c>
      <c r="D57" s="66" t="s">
        <v>87</v>
      </c>
      <c r="E57" s="24">
        <v>8</v>
      </c>
      <c r="F57" s="24">
        <v>2</v>
      </c>
      <c r="G57" s="24" t="s">
        <v>25</v>
      </c>
      <c r="H57" s="24">
        <v>713</v>
      </c>
      <c r="I57" s="24">
        <f t="shared" si="8"/>
        <v>113</v>
      </c>
      <c r="J57" s="20" t="s">
        <v>69</v>
      </c>
      <c r="K57" s="18"/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/>
      <c r="S57" s="24"/>
      <c r="T57" s="24"/>
      <c r="U57" s="7"/>
      <c r="V57" s="24"/>
      <c r="W57" s="24"/>
      <c r="X57" s="24"/>
      <c r="Y57" s="7"/>
      <c r="Z57" s="24"/>
      <c r="AA57" s="24"/>
      <c r="AB57" s="24"/>
      <c r="AC57" s="16"/>
      <c r="AG57" s="16"/>
      <c r="AH57" s="21">
        <v>0</v>
      </c>
      <c r="AI57" s="35"/>
      <c r="AJ57" s="24">
        <v>0</v>
      </c>
      <c r="AK57" s="24">
        <v>1</v>
      </c>
      <c r="AL57" s="24">
        <v>0</v>
      </c>
      <c r="AM57" s="24">
        <v>0</v>
      </c>
      <c r="AN57" s="24">
        <v>0</v>
      </c>
      <c r="AO57" s="24">
        <v>0</v>
      </c>
      <c r="AP57" s="24"/>
      <c r="AQ57" s="36"/>
      <c r="AR57" s="38"/>
      <c r="AS57" s="26"/>
      <c r="AT57" s="24" t="s">
        <v>22</v>
      </c>
      <c r="AU57" s="24" t="s">
        <v>35</v>
      </c>
      <c r="AV57" s="24">
        <v>30</v>
      </c>
      <c r="AW57" s="7"/>
      <c r="AX57" s="49"/>
      <c r="AY57" s="24"/>
      <c r="AZ57" s="49"/>
      <c r="BA57" s="23"/>
      <c r="BB57" s="49"/>
      <c r="BC57" s="49"/>
      <c r="BD57" s="49"/>
      <c r="BE57" s="23"/>
      <c r="BF57" s="49"/>
      <c r="BG57" s="49"/>
      <c r="BH57" s="49"/>
      <c r="BI57" s="50"/>
      <c r="BJ57" s="78">
        <v>46.9</v>
      </c>
      <c r="BK57" s="38">
        <v>57.4</v>
      </c>
      <c r="BL57" s="38">
        <v>1023.5</v>
      </c>
      <c r="BM57" s="38">
        <v>1024.0999999999999</v>
      </c>
      <c r="BN57" s="38" t="s">
        <v>66</v>
      </c>
      <c r="BO57" s="38">
        <v>1</v>
      </c>
      <c r="BP57" s="38">
        <v>1.7</v>
      </c>
      <c r="BQ57" s="38">
        <v>0</v>
      </c>
      <c r="BR57" s="38" t="s">
        <v>67</v>
      </c>
      <c r="BS57" s="24">
        <v>4</v>
      </c>
      <c r="BT57" s="24"/>
      <c r="BU57" s="31"/>
      <c r="BV57" s="25"/>
      <c r="BY57" s="171">
        <f t="shared" si="2"/>
        <v>0</v>
      </c>
      <c r="BZ57" s="172">
        <f t="shared" si="3"/>
        <v>0</v>
      </c>
      <c r="CA57" s="172">
        <f t="shared" si="4"/>
        <v>0</v>
      </c>
      <c r="CB57" s="48">
        <f t="shared" si="5"/>
        <v>0</v>
      </c>
    </row>
    <row r="58" spans="1:80" s="48" customFormat="1" x14ac:dyDescent="0.25">
      <c r="A58" s="93">
        <v>42463</v>
      </c>
      <c r="B58" s="47" t="str">
        <f t="shared" si="9"/>
        <v>16094</v>
      </c>
      <c r="C58" s="48" t="s">
        <v>42</v>
      </c>
      <c r="D58" s="66" t="s">
        <v>87</v>
      </c>
      <c r="E58" s="24">
        <v>8</v>
      </c>
      <c r="F58" s="24">
        <v>3</v>
      </c>
      <c r="G58" s="24" t="s">
        <v>25</v>
      </c>
      <c r="H58" s="24">
        <v>723</v>
      </c>
      <c r="I58" s="24">
        <f t="shared" si="8"/>
        <v>123</v>
      </c>
      <c r="J58" s="20" t="s">
        <v>69</v>
      </c>
      <c r="K58" s="18"/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/>
      <c r="S58" s="24"/>
      <c r="T58" s="24"/>
      <c r="U58" s="7"/>
      <c r="V58" s="24"/>
      <c r="W58" s="24"/>
      <c r="X58" s="24"/>
      <c r="Y58" s="7"/>
      <c r="Z58" s="24"/>
      <c r="AA58" s="24"/>
      <c r="AB58" s="24"/>
      <c r="AC58" s="16"/>
      <c r="AG58" s="16"/>
      <c r="AH58" s="21">
        <v>0</v>
      </c>
      <c r="AI58" s="35"/>
      <c r="AJ58" s="24">
        <v>0</v>
      </c>
      <c r="AK58" s="24">
        <v>0</v>
      </c>
      <c r="AL58" s="24">
        <v>0</v>
      </c>
      <c r="AM58" s="24">
        <v>1</v>
      </c>
      <c r="AN58" s="24">
        <v>0</v>
      </c>
      <c r="AO58" s="24">
        <v>1</v>
      </c>
      <c r="AP58" s="24"/>
      <c r="AQ58" s="36"/>
      <c r="AR58" s="38" t="s">
        <v>63</v>
      </c>
      <c r="AS58" s="26"/>
      <c r="AT58" s="24" t="s">
        <v>22</v>
      </c>
      <c r="AU58" s="35" t="s">
        <v>35</v>
      </c>
      <c r="AV58" s="24">
        <v>100</v>
      </c>
      <c r="AW58" s="7"/>
      <c r="AX58" s="49"/>
      <c r="AY58" s="24"/>
      <c r="AZ58" s="49"/>
      <c r="BA58" s="23"/>
      <c r="BB58" s="49"/>
      <c r="BC58" s="49"/>
      <c r="BD58" s="49"/>
      <c r="BE58" s="23"/>
      <c r="BF58" s="49"/>
      <c r="BG58" s="49"/>
      <c r="BH58" s="49"/>
      <c r="BI58" s="50"/>
      <c r="BJ58" s="78">
        <v>46.9</v>
      </c>
      <c r="BK58" s="38">
        <v>57.4</v>
      </c>
      <c r="BL58" s="38">
        <v>1023.5</v>
      </c>
      <c r="BM58" s="38">
        <v>1024.0999999999999</v>
      </c>
      <c r="BN58" s="38" t="s">
        <v>66</v>
      </c>
      <c r="BO58" s="38">
        <v>1</v>
      </c>
      <c r="BP58" s="38">
        <v>3.1</v>
      </c>
      <c r="BQ58" s="38">
        <v>0</v>
      </c>
      <c r="BR58" s="38" t="s">
        <v>67</v>
      </c>
      <c r="BS58" s="24">
        <v>4</v>
      </c>
      <c r="BT58" s="24"/>
      <c r="BU58" s="31"/>
      <c r="BV58" s="25"/>
      <c r="BY58" s="171">
        <f t="shared" si="2"/>
        <v>0</v>
      </c>
      <c r="BZ58" s="172">
        <f t="shared" si="3"/>
        <v>0</v>
      </c>
      <c r="CA58" s="172">
        <f t="shared" si="4"/>
        <v>0</v>
      </c>
      <c r="CB58" s="48">
        <f t="shared" si="5"/>
        <v>0</v>
      </c>
    </row>
    <row r="59" spans="1:80" s="48" customFormat="1" x14ac:dyDescent="0.25">
      <c r="A59" s="93">
        <v>42463</v>
      </c>
      <c r="B59" s="47" t="str">
        <f t="shared" si="9"/>
        <v>16094</v>
      </c>
      <c r="C59" s="48" t="s">
        <v>42</v>
      </c>
      <c r="D59" s="66" t="s">
        <v>87</v>
      </c>
      <c r="E59" s="24">
        <v>8</v>
      </c>
      <c r="F59" s="24">
        <v>4</v>
      </c>
      <c r="G59" s="24" t="s">
        <v>25</v>
      </c>
      <c r="H59" s="24">
        <v>735</v>
      </c>
      <c r="I59" s="24">
        <f t="shared" si="8"/>
        <v>135</v>
      </c>
      <c r="J59" s="20" t="s">
        <v>69</v>
      </c>
      <c r="K59" s="18"/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/>
      <c r="S59" s="24"/>
      <c r="T59" s="24"/>
      <c r="U59" s="7"/>
      <c r="V59" s="24"/>
      <c r="W59" s="24"/>
      <c r="X59" s="24"/>
      <c r="Y59" s="7"/>
      <c r="Z59" s="24"/>
      <c r="AA59" s="24"/>
      <c r="AB59" s="24"/>
      <c r="AC59" s="16"/>
      <c r="AG59" s="16"/>
      <c r="AH59" s="21">
        <v>0</v>
      </c>
      <c r="AI59" s="35"/>
      <c r="AJ59" s="24">
        <v>1</v>
      </c>
      <c r="AK59" s="24">
        <v>1</v>
      </c>
      <c r="AL59" s="24">
        <v>0</v>
      </c>
      <c r="AM59" s="24">
        <v>1</v>
      </c>
      <c r="AN59" s="24">
        <v>1</v>
      </c>
      <c r="AO59" s="24">
        <v>1</v>
      </c>
      <c r="AP59" s="24" t="s">
        <v>63</v>
      </c>
      <c r="AQ59" s="36"/>
      <c r="AR59" s="38" t="s">
        <v>63</v>
      </c>
      <c r="AS59" s="26"/>
      <c r="AT59" s="24" t="s">
        <v>22</v>
      </c>
      <c r="AU59" s="35" t="s">
        <v>35</v>
      </c>
      <c r="AV59" s="24">
        <v>195</v>
      </c>
      <c r="AW59" s="7"/>
      <c r="AX59" s="49"/>
      <c r="AY59" s="24"/>
      <c r="AZ59" s="49"/>
      <c r="BA59" s="23"/>
      <c r="BB59" s="49"/>
      <c r="BC59" s="49"/>
      <c r="BD59" s="49"/>
      <c r="BE59" s="23"/>
      <c r="BF59" s="49"/>
      <c r="BG59" s="49"/>
      <c r="BH59" s="49"/>
      <c r="BI59" s="50"/>
      <c r="BJ59" s="78">
        <v>46.9</v>
      </c>
      <c r="BK59" s="38">
        <v>57.4</v>
      </c>
      <c r="BL59" s="38">
        <v>1023.5</v>
      </c>
      <c r="BM59" s="38">
        <v>1024.0999999999999</v>
      </c>
      <c r="BN59" s="38" t="s">
        <v>66</v>
      </c>
      <c r="BO59" s="38">
        <v>1</v>
      </c>
      <c r="BP59" s="38">
        <v>2.8</v>
      </c>
      <c r="BQ59" s="38">
        <v>0</v>
      </c>
      <c r="BR59" s="38" t="s">
        <v>67</v>
      </c>
      <c r="BS59" s="24">
        <v>4</v>
      </c>
      <c r="BT59" s="24"/>
      <c r="BU59" s="31"/>
      <c r="BV59" s="25"/>
      <c r="BY59" s="171">
        <f t="shared" si="2"/>
        <v>0</v>
      </c>
      <c r="BZ59" s="172">
        <f t="shared" si="3"/>
        <v>0</v>
      </c>
      <c r="CA59" s="172">
        <f t="shared" si="4"/>
        <v>0</v>
      </c>
      <c r="CB59" s="48">
        <f t="shared" si="5"/>
        <v>0</v>
      </c>
    </row>
    <row r="60" spans="1:80" s="48" customFormat="1" x14ac:dyDescent="0.25">
      <c r="A60" s="93">
        <v>42463</v>
      </c>
      <c r="B60" s="47" t="str">
        <f t="shared" si="9"/>
        <v>16094</v>
      </c>
      <c r="C60" s="48" t="s">
        <v>42</v>
      </c>
      <c r="D60" s="66" t="s">
        <v>87</v>
      </c>
      <c r="E60" s="24">
        <v>8</v>
      </c>
      <c r="F60" s="24">
        <v>5</v>
      </c>
      <c r="G60" s="24" t="s">
        <v>25</v>
      </c>
      <c r="H60" s="24">
        <v>747</v>
      </c>
      <c r="I60" s="24">
        <f t="shared" si="8"/>
        <v>147</v>
      </c>
      <c r="J60" s="20" t="s">
        <v>69</v>
      </c>
      <c r="K60" s="18"/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/>
      <c r="S60" s="24"/>
      <c r="T60" s="24"/>
      <c r="U60" s="7"/>
      <c r="V60" s="24"/>
      <c r="W60" s="24"/>
      <c r="X60" s="24"/>
      <c r="Y60" s="7"/>
      <c r="Z60" s="24"/>
      <c r="AA60" s="24"/>
      <c r="AB60" s="24"/>
      <c r="AC60" s="16"/>
      <c r="AG60" s="16"/>
      <c r="AH60" s="21">
        <v>0</v>
      </c>
      <c r="AI60" s="35"/>
      <c r="AJ60" s="24">
        <v>0</v>
      </c>
      <c r="AK60" s="24">
        <v>0</v>
      </c>
      <c r="AL60" s="24">
        <v>1</v>
      </c>
      <c r="AM60" s="24">
        <v>0</v>
      </c>
      <c r="AN60" s="24">
        <v>1</v>
      </c>
      <c r="AO60" s="24">
        <v>1</v>
      </c>
      <c r="AP60" s="24"/>
      <c r="AQ60" s="36"/>
      <c r="AR60" s="38" t="s">
        <v>63</v>
      </c>
      <c r="AS60" s="26"/>
      <c r="AT60" s="24" t="s">
        <v>22</v>
      </c>
      <c r="AU60" s="35" t="s">
        <v>35</v>
      </c>
      <c r="AV60" s="24">
        <v>335</v>
      </c>
      <c r="AW60" s="7"/>
      <c r="AX60" s="49"/>
      <c r="AY60" s="24"/>
      <c r="AZ60" s="49"/>
      <c r="BA60" s="23"/>
      <c r="BB60" s="49"/>
      <c r="BC60" s="49"/>
      <c r="BD60" s="49"/>
      <c r="BE60" s="23"/>
      <c r="BF60" s="49"/>
      <c r="BG60" s="49"/>
      <c r="BH60" s="49"/>
      <c r="BI60" s="50"/>
      <c r="BJ60" s="78">
        <v>46.9</v>
      </c>
      <c r="BK60" s="38">
        <v>57.4</v>
      </c>
      <c r="BL60" s="38">
        <v>1023.5</v>
      </c>
      <c r="BM60" s="38">
        <v>1024.0999999999999</v>
      </c>
      <c r="BN60" s="38" t="s">
        <v>66</v>
      </c>
      <c r="BO60" s="38">
        <v>1</v>
      </c>
      <c r="BP60" s="38">
        <v>1.7</v>
      </c>
      <c r="BQ60" s="38">
        <v>0</v>
      </c>
      <c r="BR60" s="38" t="s">
        <v>67</v>
      </c>
      <c r="BS60" s="24">
        <v>4</v>
      </c>
      <c r="BT60" s="24"/>
      <c r="BU60" s="35"/>
      <c r="BV60" s="25"/>
      <c r="BY60" s="171">
        <f t="shared" si="2"/>
        <v>0</v>
      </c>
      <c r="BZ60" s="172">
        <f t="shared" si="3"/>
        <v>0</v>
      </c>
      <c r="CA60" s="172">
        <f t="shared" si="4"/>
        <v>0</v>
      </c>
      <c r="CB60" s="48">
        <f t="shared" si="5"/>
        <v>0</v>
      </c>
    </row>
    <row r="61" spans="1:80" s="48" customFormat="1" x14ac:dyDescent="0.25">
      <c r="A61" s="93">
        <v>42463</v>
      </c>
      <c r="B61" s="47" t="str">
        <f t="shared" si="9"/>
        <v>16094</v>
      </c>
      <c r="C61" s="48" t="s">
        <v>42</v>
      </c>
      <c r="D61" s="66" t="s">
        <v>87</v>
      </c>
      <c r="E61" s="24">
        <v>8</v>
      </c>
      <c r="F61" s="24">
        <v>6</v>
      </c>
      <c r="G61" s="24" t="s">
        <v>25</v>
      </c>
      <c r="H61" s="24">
        <v>801</v>
      </c>
      <c r="I61" s="24">
        <f t="shared" si="8"/>
        <v>201</v>
      </c>
      <c r="J61" s="20" t="s">
        <v>69</v>
      </c>
      <c r="K61" s="18"/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/>
      <c r="S61" s="24"/>
      <c r="T61" s="24"/>
      <c r="U61" s="7"/>
      <c r="V61" s="24"/>
      <c r="W61" s="24"/>
      <c r="X61" s="24"/>
      <c r="Y61" s="7"/>
      <c r="Z61" s="24"/>
      <c r="AA61" s="24"/>
      <c r="AB61" s="24"/>
      <c r="AC61" s="16"/>
      <c r="AG61" s="16"/>
      <c r="AH61" s="21">
        <v>0</v>
      </c>
      <c r="AI61" s="35"/>
      <c r="AJ61" s="24">
        <v>0</v>
      </c>
      <c r="AK61" s="24">
        <v>1</v>
      </c>
      <c r="AL61" s="24">
        <v>1</v>
      </c>
      <c r="AM61" s="24">
        <v>1</v>
      </c>
      <c r="AN61" s="24">
        <v>1</v>
      </c>
      <c r="AO61" s="24">
        <v>1</v>
      </c>
      <c r="AP61" s="24"/>
      <c r="AQ61" s="36"/>
      <c r="AR61" s="38" t="s">
        <v>63</v>
      </c>
      <c r="AS61" s="26"/>
      <c r="AT61" s="24" t="s">
        <v>22</v>
      </c>
      <c r="AU61" s="35" t="s">
        <v>35</v>
      </c>
      <c r="AV61" s="24">
        <v>90</v>
      </c>
      <c r="AW61" s="7"/>
      <c r="AX61" s="49"/>
      <c r="AY61" s="24"/>
      <c r="AZ61" s="49"/>
      <c r="BA61" s="23"/>
      <c r="BB61" s="49"/>
      <c r="BC61" s="49"/>
      <c r="BD61" s="49"/>
      <c r="BE61" s="23"/>
      <c r="BF61" s="49"/>
      <c r="BG61" s="49"/>
      <c r="BH61" s="49"/>
      <c r="BI61" s="50"/>
      <c r="BJ61" s="78">
        <v>46.9</v>
      </c>
      <c r="BK61" s="38">
        <v>57.4</v>
      </c>
      <c r="BL61" s="38">
        <v>1023.5</v>
      </c>
      <c r="BM61" s="38">
        <v>1024.0999999999999</v>
      </c>
      <c r="BN61" s="38" t="s">
        <v>66</v>
      </c>
      <c r="BO61" s="38">
        <v>1</v>
      </c>
      <c r="BP61" s="38">
        <v>1.7</v>
      </c>
      <c r="BQ61" s="38">
        <v>0</v>
      </c>
      <c r="BR61" s="38" t="s">
        <v>67</v>
      </c>
      <c r="BS61" s="24">
        <v>4</v>
      </c>
      <c r="BT61" s="24"/>
      <c r="BU61" s="31"/>
      <c r="BV61" s="25"/>
      <c r="BY61" s="171">
        <f t="shared" si="2"/>
        <v>0</v>
      </c>
      <c r="BZ61" s="172">
        <f t="shared" si="3"/>
        <v>0</v>
      </c>
      <c r="CA61" s="172">
        <f t="shared" si="4"/>
        <v>0</v>
      </c>
      <c r="CB61" s="48">
        <f t="shared" si="5"/>
        <v>0</v>
      </c>
    </row>
    <row r="62" spans="1:80" s="56" customFormat="1" x14ac:dyDescent="0.25">
      <c r="A62" s="54">
        <v>42463</v>
      </c>
      <c r="B62" s="55" t="str">
        <f t="shared" si="9"/>
        <v>16094</v>
      </c>
      <c r="C62" s="56" t="s">
        <v>42</v>
      </c>
      <c r="D62" s="56" t="s">
        <v>87</v>
      </c>
      <c r="E62" s="57">
        <v>8</v>
      </c>
      <c r="F62" s="57">
        <v>7</v>
      </c>
      <c r="G62" s="57" t="s">
        <v>25</v>
      </c>
      <c r="H62" s="57">
        <v>811</v>
      </c>
      <c r="I62" s="57">
        <f t="shared" si="8"/>
        <v>211</v>
      </c>
      <c r="J62" s="63" t="s">
        <v>69</v>
      </c>
      <c r="K62" s="19"/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/>
      <c r="S62" s="57"/>
      <c r="T62" s="57"/>
      <c r="U62" s="70"/>
      <c r="V62" s="57"/>
      <c r="W62" s="57"/>
      <c r="X62" s="57"/>
      <c r="Y62" s="70"/>
      <c r="Z62" s="57"/>
      <c r="AA62" s="57"/>
      <c r="AB62" s="57"/>
      <c r="AC62" s="72"/>
      <c r="AG62" s="72"/>
      <c r="AH62" s="58">
        <v>0</v>
      </c>
      <c r="AI62" s="19"/>
      <c r="AJ62" s="57">
        <v>1</v>
      </c>
      <c r="AK62" s="57">
        <v>1</v>
      </c>
      <c r="AL62" s="57">
        <v>1</v>
      </c>
      <c r="AM62" s="57">
        <v>0</v>
      </c>
      <c r="AN62" s="57">
        <v>0</v>
      </c>
      <c r="AO62" s="57">
        <v>0</v>
      </c>
      <c r="AP62" s="57" t="s">
        <v>63</v>
      </c>
      <c r="AR62" s="57" t="s">
        <v>63</v>
      </c>
      <c r="AS62" s="70"/>
      <c r="AT62" s="57" t="s">
        <v>22</v>
      </c>
      <c r="AU62" s="19" t="s">
        <v>35</v>
      </c>
      <c r="AV62" s="57">
        <v>65</v>
      </c>
      <c r="AW62" s="70"/>
      <c r="AX62" s="59"/>
      <c r="AY62" s="57"/>
      <c r="AZ62" s="59"/>
      <c r="BA62" s="105"/>
      <c r="BB62" s="59"/>
      <c r="BC62" s="59"/>
      <c r="BD62" s="59"/>
      <c r="BE62" s="105"/>
      <c r="BF62" s="59"/>
      <c r="BG62" s="59"/>
      <c r="BH62" s="59"/>
      <c r="BI62" s="60"/>
      <c r="BJ62" s="98">
        <v>46.9</v>
      </c>
      <c r="BK62" s="57">
        <v>57.4</v>
      </c>
      <c r="BL62" s="57">
        <v>1023.5</v>
      </c>
      <c r="BM62" s="57">
        <v>1024.0999999999999</v>
      </c>
      <c r="BN62" s="57" t="s">
        <v>66</v>
      </c>
      <c r="BO62" s="57">
        <v>1</v>
      </c>
      <c r="BP62" s="57">
        <v>2.9</v>
      </c>
      <c r="BQ62" s="57">
        <v>0</v>
      </c>
      <c r="BR62" s="57" t="s">
        <v>67</v>
      </c>
      <c r="BS62" s="57">
        <v>4</v>
      </c>
      <c r="BT62" s="57"/>
      <c r="BU62" s="61"/>
      <c r="BV62" s="62"/>
      <c r="BY62" s="171">
        <f t="shared" si="2"/>
        <v>0</v>
      </c>
      <c r="BZ62" s="172">
        <f t="shared" si="3"/>
        <v>0</v>
      </c>
      <c r="CA62" s="172">
        <f t="shared" si="4"/>
        <v>0</v>
      </c>
      <c r="CB62" s="48">
        <f t="shared" si="5"/>
        <v>0</v>
      </c>
    </row>
    <row r="63" spans="1:80" s="48" customFormat="1" x14ac:dyDescent="0.25">
      <c r="A63" s="46">
        <v>42462</v>
      </c>
      <c r="B63" s="47" t="str">
        <f t="shared" si="9"/>
        <v>16093</v>
      </c>
      <c r="C63" s="48" t="s">
        <v>42</v>
      </c>
      <c r="D63" s="48" t="s">
        <v>24</v>
      </c>
      <c r="E63" s="24">
        <v>9</v>
      </c>
      <c r="F63" s="24">
        <v>1</v>
      </c>
      <c r="G63" s="24" t="s">
        <v>25</v>
      </c>
      <c r="H63" s="24">
        <v>706</v>
      </c>
      <c r="I63" s="24">
        <f t="shared" si="8"/>
        <v>106</v>
      </c>
      <c r="J63" s="20" t="s">
        <v>69</v>
      </c>
      <c r="K63" s="18"/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/>
      <c r="S63" s="24"/>
      <c r="T63" s="24"/>
      <c r="U63" s="7"/>
      <c r="V63" s="24"/>
      <c r="W63" s="24"/>
      <c r="X63" s="24"/>
      <c r="Y63" s="7"/>
      <c r="Z63" s="24"/>
      <c r="AA63" s="24"/>
      <c r="AB63" s="24"/>
      <c r="AC63" s="16"/>
      <c r="AG63" s="16"/>
      <c r="AH63" s="21">
        <v>0</v>
      </c>
      <c r="AI63" s="35"/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/>
      <c r="AQ63" s="36"/>
      <c r="AR63" s="38"/>
      <c r="AS63" s="26"/>
      <c r="AT63" s="24"/>
      <c r="AU63" s="35"/>
      <c r="AV63" s="24"/>
      <c r="AW63" s="7"/>
      <c r="AX63" s="49"/>
      <c r="AY63" s="24"/>
      <c r="AZ63" s="49"/>
      <c r="BA63" s="23"/>
      <c r="BB63" s="49"/>
      <c r="BC63" s="49"/>
      <c r="BD63" s="49"/>
      <c r="BE63" s="23"/>
      <c r="BF63" s="49"/>
      <c r="BG63" s="49"/>
      <c r="BH63" s="49"/>
      <c r="BI63" s="85"/>
      <c r="BJ63" s="49">
        <v>55.1</v>
      </c>
      <c r="BK63" s="49">
        <v>52.1</v>
      </c>
      <c r="BL63" s="49">
        <v>1023</v>
      </c>
      <c r="BM63" s="49">
        <v>1023</v>
      </c>
      <c r="BN63" s="75">
        <v>0</v>
      </c>
      <c r="BO63" s="35">
        <v>1</v>
      </c>
      <c r="BP63" s="24">
        <v>2.9</v>
      </c>
      <c r="BQ63" s="24">
        <v>1</v>
      </c>
      <c r="BR63" s="24" t="s">
        <v>59</v>
      </c>
      <c r="BS63" s="24">
        <v>5</v>
      </c>
      <c r="BT63" s="24"/>
      <c r="BU63" s="35">
        <v>15.2</v>
      </c>
      <c r="BV63" s="24">
        <v>1</v>
      </c>
      <c r="BW63" s="24" t="s">
        <v>39</v>
      </c>
      <c r="BX63" s="24">
        <v>1</v>
      </c>
      <c r="BY63" s="171">
        <f t="shared" si="2"/>
        <v>0</v>
      </c>
      <c r="BZ63" s="172">
        <f t="shared" si="3"/>
        <v>0</v>
      </c>
      <c r="CA63" s="172">
        <f t="shared" si="4"/>
        <v>0</v>
      </c>
      <c r="CB63" s="48">
        <f t="shared" si="5"/>
        <v>0</v>
      </c>
    </row>
    <row r="64" spans="1:80" s="48" customFormat="1" x14ac:dyDescent="0.25">
      <c r="A64" s="46">
        <v>42462</v>
      </c>
      <c r="B64" s="47" t="str">
        <f t="shared" si="9"/>
        <v>16093</v>
      </c>
      <c r="C64" s="48" t="s">
        <v>42</v>
      </c>
      <c r="D64" s="48" t="s">
        <v>24</v>
      </c>
      <c r="E64" s="24">
        <v>9</v>
      </c>
      <c r="F64" s="24">
        <v>2</v>
      </c>
      <c r="G64" s="24" t="s">
        <v>25</v>
      </c>
      <c r="H64" s="24">
        <v>715</v>
      </c>
      <c r="I64" s="24">
        <f t="shared" si="8"/>
        <v>115</v>
      </c>
      <c r="J64" s="20" t="s">
        <v>69</v>
      </c>
      <c r="K64" s="18"/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/>
      <c r="S64" s="24"/>
      <c r="T64" s="24"/>
      <c r="U64" s="7"/>
      <c r="V64" s="24"/>
      <c r="W64" s="24"/>
      <c r="X64" s="24"/>
      <c r="Y64" s="7"/>
      <c r="Z64" s="24"/>
      <c r="AA64" s="24"/>
      <c r="AB64" s="24"/>
      <c r="AC64" s="16"/>
      <c r="AG64" s="16"/>
      <c r="AH64" s="21">
        <v>0</v>
      </c>
      <c r="AI64" s="35"/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/>
      <c r="AQ64" s="36"/>
      <c r="AR64" s="38"/>
      <c r="AS64" s="26"/>
      <c r="AT64" s="24"/>
      <c r="AU64" s="35"/>
      <c r="AV64" s="24"/>
      <c r="AW64" s="7"/>
      <c r="AX64" s="49"/>
      <c r="AY64" s="24"/>
      <c r="AZ64" s="49"/>
      <c r="BA64" s="23"/>
      <c r="BB64" s="49"/>
      <c r="BC64" s="49"/>
      <c r="BD64" s="49"/>
      <c r="BE64" s="23"/>
      <c r="BF64" s="49"/>
      <c r="BG64" s="49"/>
      <c r="BH64" s="49"/>
      <c r="BI64" s="50"/>
      <c r="BJ64" s="49">
        <v>55.1</v>
      </c>
      <c r="BK64" s="49">
        <v>52.1</v>
      </c>
      <c r="BL64" s="49">
        <v>1023</v>
      </c>
      <c r="BM64" s="49">
        <v>1023</v>
      </c>
      <c r="BN64" s="75">
        <v>0</v>
      </c>
      <c r="BO64" s="35">
        <v>1</v>
      </c>
      <c r="BP64" s="24">
        <v>2.6</v>
      </c>
      <c r="BQ64" s="24">
        <v>1</v>
      </c>
      <c r="BR64" s="24" t="s">
        <v>59</v>
      </c>
      <c r="BS64" s="24">
        <v>5</v>
      </c>
      <c r="BT64" s="24"/>
      <c r="BU64" s="35">
        <v>20.6</v>
      </c>
      <c r="BV64" s="24">
        <v>1</v>
      </c>
      <c r="BW64" s="24" t="s">
        <v>39</v>
      </c>
      <c r="BX64" s="24">
        <v>1</v>
      </c>
      <c r="BY64" s="171">
        <f t="shared" si="2"/>
        <v>0</v>
      </c>
      <c r="BZ64" s="172">
        <f t="shared" si="3"/>
        <v>0</v>
      </c>
      <c r="CA64" s="172">
        <f t="shared" si="4"/>
        <v>0</v>
      </c>
      <c r="CB64" s="48">
        <f t="shared" si="5"/>
        <v>0</v>
      </c>
    </row>
    <row r="65" spans="1:80" s="48" customFormat="1" x14ac:dyDescent="0.25">
      <c r="A65" s="46">
        <v>42462</v>
      </c>
      <c r="B65" s="47" t="str">
        <f t="shared" si="9"/>
        <v>16093</v>
      </c>
      <c r="C65" s="48" t="s">
        <v>42</v>
      </c>
      <c r="D65" s="48" t="s">
        <v>24</v>
      </c>
      <c r="E65" s="24">
        <v>9</v>
      </c>
      <c r="F65" s="24">
        <v>3</v>
      </c>
      <c r="G65" s="24" t="s">
        <v>25</v>
      </c>
      <c r="H65" s="24">
        <v>724</v>
      </c>
      <c r="I65" s="24">
        <f t="shared" si="8"/>
        <v>124</v>
      </c>
      <c r="J65" s="20" t="s">
        <v>69</v>
      </c>
      <c r="K65" s="18"/>
      <c r="L65" s="24">
        <v>0</v>
      </c>
      <c r="M65" s="24">
        <v>0</v>
      </c>
      <c r="N65" s="24">
        <v>1</v>
      </c>
      <c r="O65" s="24">
        <v>0</v>
      </c>
      <c r="P65" s="24">
        <v>1</v>
      </c>
      <c r="Q65" s="24">
        <v>1</v>
      </c>
      <c r="R65" s="24" t="s">
        <v>66</v>
      </c>
      <c r="S65" s="24" t="s">
        <v>66</v>
      </c>
      <c r="T65" s="24" t="s">
        <v>66</v>
      </c>
      <c r="U65" s="7"/>
      <c r="V65" s="24" t="s">
        <v>85</v>
      </c>
      <c r="W65" s="24" t="s">
        <v>47</v>
      </c>
      <c r="X65" s="24">
        <v>46</v>
      </c>
      <c r="Y65" s="7"/>
      <c r="Z65" s="24"/>
      <c r="AA65" s="24"/>
      <c r="AB65" s="24"/>
      <c r="AC65" s="16"/>
      <c r="AG65" s="16"/>
      <c r="AH65" s="21">
        <v>1</v>
      </c>
      <c r="AI65" s="35"/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/>
      <c r="AQ65" s="36"/>
      <c r="AR65" s="38"/>
      <c r="AS65" s="26"/>
      <c r="AT65" s="38"/>
      <c r="AU65" s="35"/>
      <c r="AV65" s="24"/>
      <c r="AW65" s="7"/>
      <c r="AX65" s="49"/>
      <c r="AY65" s="24"/>
      <c r="AZ65" s="49"/>
      <c r="BA65" s="23"/>
      <c r="BB65" s="49"/>
      <c r="BC65" s="49"/>
      <c r="BD65" s="49"/>
      <c r="BE65" s="23"/>
      <c r="BF65" s="49"/>
      <c r="BG65" s="49"/>
      <c r="BH65" s="49"/>
      <c r="BI65" s="50"/>
      <c r="BJ65" s="49">
        <v>55.1</v>
      </c>
      <c r="BK65" s="49">
        <v>52.1</v>
      </c>
      <c r="BL65" s="49">
        <v>1023</v>
      </c>
      <c r="BM65" s="49">
        <v>1023</v>
      </c>
      <c r="BN65" s="75">
        <v>0</v>
      </c>
      <c r="BO65" s="35">
        <v>1</v>
      </c>
      <c r="BP65" s="24">
        <v>3.9</v>
      </c>
      <c r="BQ65" s="24">
        <v>1</v>
      </c>
      <c r="BR65" s="24" t="s">
        <v>67</v>
      </c>
      <c r="BS65" s="24">
        <v>5</v>
      </c>
      <c r="BT65" s="24"/>
      <c r="BU65" s="35">
        <v>17.3</v>
      </c>
      <c r="BV65" s="24">
        <v>1</v>
      </c>
      <c r="BW65" s="24" t="s">
        <v>39</v>
      </c>
      <c r="BX65" s="24">
        <v>1</v>
      </c>
      <c r="BY65" s="171">
        <f t="shared" si="2"/>
        <v>0</v>
      </c>
      <c r="BZ65" s="172">
        <f t="shared" si="3"/>
        <v>0</v>
      </c>
      <c r="CA65" s="172">
        <f t="shared" si="4"/>
        <v>0</v>
      </c>
      <c r="CB65" s="48">
        <f t="shared" si="5"/>
        <v>0</v>
      </c>
    </row>
    <row r="66" spans="1:80" s="48" customFormat="1" x14ac:dyDescent="0.25">
      <c r="A66" s="46">
        <v>42462</v>
      </c>
      <c r="B66" s="47" t="str">
        <f t="shared" si="9"/>
        <v>16093</v>
      </c>
      <c r="C66" s="48" t="s">
        <v>42</v>
      </c>
      <c r="D66" s="48" t="s">
        <v>24</v>
      </c>
      <c r="E66" s="24">
        <v>9</v>
      </c>
      <c r="F66" s="24">
        <v>4</v>
      </c>
      <c r="G66" s="24" t="s">
        <v>25</v>
      </c>
      <c r="H66" s="24">
        <v>732</v>
      </c>
      <c r="I66" s="24">
        <f t="shared" si="8"/>
        <v>132</v>
      </c>
      <c r="J66" s="20" t="s">
        <v>69</v>
      </c>
      <c r="K66" s="18"/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/>
      <c r="S66" s="24"/>
      <c r="T66" s="24"/>
      <c r="U66" s="7"/>
      <c r="V66" s="24"/>
      <c r="W66" s="24"/>
      <c r="X66" s="24"/>
      <c r="Y66" s="7"/>
      <c r="Z66" s="24"/>
      <c r="AA66" s="24"/>
      <c r="AB66" s="24"/>
      <c r="AC66" s="16"/>
      <c r="AG66" s="16"/>
      <c r="AH66" s="21">
        <v>0</v>
      </c>
      <c r="AI66" s="35"/>
      <c r="AJ66" s="24">
        <v>0</v>
      </c>
      <c r="AK66" s="24">
        <v>1</v>
      </c>
      <c r="AL66" s="24">
        <v>0</v>
      </c>
      <c r="AM66" s="24">
        <v>0</v>
      </c>
      <c r="AN66" s="24">
        <v>0</v>
      </c>
      <c r="AO66" s="24">
        <v>0</v>
      </c>
      <c r="AP66" s="24" t="s">
        <v>66</v>
      </c>
      <c r="AQ66" s="36" t="s">
        <v>66</v>
      </c>
      <c r="AR66" s="38" t="s">
        <v>66</v>
      </c>
      <c r="AS66" s="26"/>
      <c r="AT66" s="38" t="s">
        <v>35</v>
      </c>
      <c r="AU66" s="35" t="s">
        <v>47</v>
      </c>
      <c r="AV66" s="24">
        <v>30</v>
      </c>
      <c r="AW66" s="7"/>
      <c r="AX66" s="49"/>
      <c r="AY66" s="24"/>
      <c r="AZ66" s="49"/>
      <c r="BA66" s="23"/>
      <c r="BB66" s="49"/>
      <c r="BC66" s="49"/>
      <c r="BD66" s="49"/>
      <c r="BE66" s="23"/>
      <c r="BF66" s="49"/>
      <c r="BG66" s="49"/>
      <c r="BH66" s="49"/>
      <c r="BI66" s="50">
        <v>1</v>
      </c>
      <c r="BJ66" s="49">
        <v>55.1</v>
      </c>
      <c r="BK66" s="49">
        <v>52.1</v>
      </c>
      <c r="BL66" s="49">
        <v>1023</v>
      </c>
      <c r="BM66" s="49">
        <v>1023</v>
      </c>
      <c r="BN66" s="75">
        <v>0</v>
      </c>
      <c r="BO66" s="35">
        <v>1</v>
      </c>
      <c r="BP66" s="24">
        <v>3.4</v>
      </c>
      <c r="BQ66" s="24">
        <v>1</v>
      </c>
      <c r="BR66" s="24" t="s">
        <v>59</v>
      </c>
      <c r="BS66" s="24">
        <v>5</v>
      </c>
      <c r="BT66" s="24"/>
      <c r="BU66" s="35">
        <v>14.1</v>
      </c>
      <c r="BV66" s="24">
        <v>1</v>
      </c>
      <c r="BW66" s="24" t="s">
        <v>39</v>
      </c>
      <c r="BX66" s="24">
        <v>1</v>
      </c>
      <c r="BY66" s="171">
        <f t="shared" si="2"/>
        <v>0</v>
      </c>
      <c r="BZ66" s="172">
        <f t="shared" si="3"/>
        <v>0</v>
      </c>
      <c r="CA66" s="172">
        <f t="shared" si="4"/>
        <v>0</v>
      </c>
      <c r="CB66" s="48">
        <f t="shared" si="5"/>
        <v>0</v>
      </c>
    </row>
    <row r="67" spans="1:80" s="48" customFormat="1" x14ac:dyDescent="0.25">
      <c r="A67" s="46">
        <v>42462</v>
      </c>
      <c r="B67" s="47" t="str">
        <f t="shared" si="9"/>
        <v>16093</v>
      </c>
      <c r="C67" s="48" t="s">
        <v>42</v>
      </c>
      <c r="D67" s="48" t="s">
        <v>24</v>
      </c>
      <c r="E67" s="24">
        <v>9</v>
      </c>
      <c r="F67" s="24">
        <v>5</v>
      </c>
      <c r="G67" s="24" t="s">
        <v>25</v>
      </c>
      <c r="H67" s="24">
        <v>745</v>
      </c>
      <c r="I67" s="24">
        <f t="shared" si="8"/>
        <v>145</v>
      </c>
      <c r="J67" s="20" t="s">
        <v>69</v>
      </c>
      <c r="K67" s="18"/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/>
      <c r="S67" s="24"/>
      <c r="T67" s="24"/>
      <c r="U67" s="7"/>
      <c r="V67" s="24"/>
      <c r="W67" s="24"/>
      <c r="X67" s="24"/>
      <c r="Y67" s="7"/>
      <c r="Z67" s="24"/>
      <c r="AA67" s="24"/>
      <c r="AB67" s="24"/>
      <c r="AC67" s="16"/>
      <c r="AG67" s="16"/>
      <c r="AH67" s="21">
        <v>0</v>
      </c>
      <c r="AI67" s="35"/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/>
      <c r="AQ67" s="36"/>
      <c r="AR67" s="38"/>
      <c r="AS67" s="26"/>
      <c r="AT67" s="24"/>
      <c r="AU67" s="35"/>
      <c r="AV67" s="24"/>
      <c r="AW67" s="7"/>
      <c r="AX67" s="49"/>
      <c r="AY67" s="24"/>
      <c r="AZ67" s="49"/>
      <c r="BA67" s="23"/>
      <c r="BB67" s="49"/>
      <c r="BC67" s="49"/>
      <c r="BD67" s="49"/>
      <c r="BE67" s="23"/>
      <c r="BF67" s="49"/>
      <c r="BG67" s="49"/>
      <c r="BH67" s="49"/>
      <c r="BI67" s="50"/>
      <c r="BJ67" s="49">
        <v>55.1</v>
      </c>
      <c r="BK67" s="49">
        <v>52.1</v>
      </c>
      <c r="BL67" s="49">
        <v>1023</v>
      </c>
      <c r="BM67" s="49">
        <v>1023</v>
      </c>
      <c r="BN67" s="75">
        <v>0</v>
      </c>
      <c r="BO67" s="35">
        <v>1</v>
      </c>
      <c r="BP67" s="24">
        <v>4.8</v>
      </c>
      <c r="BQ67" s="24">
        <v>1</v>
      </c>
      <c r="BR67" s="24" t="s">
        <v>67</v>
      </c>
      <c r="BS67" s="24">
        <v>5</v>
      </c>
      <c r="BT67" s="24"/>
      <c r="BU67" s="35">
        <v>22.9</v>
      </c>
      <c r="BV67" s="24">
        <v>1</v>
      </c>
      <c r="BW67" s="24" t="s">
        <v>39</v>
      </c>
      <c r="BX67" s="24">
        <v>1</v>
      </c>
      <c r="BY67" s="171">
        <f t="shared" si="2"/>
        <v>0</v>
      </c>
      <c r="BZ67" s="172">
        <f t="shared" si="3"/>
        <v>0</v>
      </c>
      <c r="CA67" s="172">
        <f t="shared" si="4"/>
        <v>0</v>
      </c>
      <c r="CB67" s="48">
        <f t="shared" si="5"/>
        <v>0</v>
      </c>
    </row>
    <row r="68" spans="1:80" s="48" customFormat="1" x14ac:dyDescent="0.25">
      <c r="A68" s="46">
        <v>42462</v>
      </c>
      <c r="B68" s="47" t="str">
        <f t="shared" si="9"/>
        <v>16093</v>
      </c>
      <c r="C68" s="48" t="s">
        <v>42</v>
      </c>
      <c r="D68" s="48" t="s">
        <v>84</v>
      </c>
      <c r="E68" s="24">
        <v>9</v>
      </c>
      <c r="F68" s="24">
        <v>6</v>
      </c>
      <c r="G68" s="24" t="s">
        <v>25</v>
      </c>
      <c r="H68" s="24">
        <v>753</v>
      </c>
      <c r="I68" s="24">
        <f t="shared" ref="I68:I76" si="10">H68-600</f>
        <v>153</v>
      </c>
      <c r="J68" s="20" t="s">
        <v>69</v>
      </c>
      <c r="K68" s="18"/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/>
      <c r="S68" s="24"/>
      <c r="T68" s="24"/>
      <c r="U68" s="7"/>
      <c r="V68" s="24"/>
      <c r="W68" s="24"/>
      <c r="X68" s="24"/>
      <c r="Y68" s="7"/>
      <c r="Z68" s="24"/>
      <c r="AA68" s="24"/>
      <c r="AB68" s="24"/>
      <c r="AC68" s="16"/>
      <c r="AG68" s="16"/>
      <c r="AH68" s="21">
        <v>0</v>
      </c>
      <c r="AI68" s="35"/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/>
      <c r="AQ68" s="36"/>
      <c r="AR68" s="38"/>
      <c r="AS68" s="26"/>
      <c r="AT68" s="24"/>
      <c r="AU68" s="35"/>
      <c r="AV68" s="24"/>
      <c r="AW68" s="7"/>
      <c r="AX68" s="49"/>
      <c r="AY68" s="24"/>
      <c r="AZ68" s="49"/>
      <c r="BA68" s="23"/>
      <c r="BB68" s="49"/>
      <c r="BC68" s="49"/>
      <c r="BD68" s="49"/>
      <c r="BE68" s="23"/>
      <c r="BF68" s="49"/>
      <c r="BG68" s="49"/>
      <c r="BH68" s="49"/>
      <c r="BI68" s="50"/>
      <c r="BJ68" s="49">
        <v>55.1</v>
      </c>
      <c r="BK68" s="49">
        <v>52.1</v>
      </c>
      <c r="BL68" s="49">
        <v>1023</v>
      </c>
      <c r="BM68" s="49">
        <v>1023</v>
      </c>
      <c r="BN68" s="75">
        <v>0</v>
      </c>
      <c r="BO68" s="35">
        <v>1</v>
      </c>
      <c r="BP68" s="24">
        <v>4.3</v>
      </c>
      <c r="BQ68" s="24">
        <v>1</v>
      </c>
      <c r="BR68" s="24" t="s">
        <v>67</v>
      </c>
      <c r="BS68" s="24">
        <v>5</v>
      </c>
      <c r="BT68" s="24"/>
      <c r="BU68" s="35">
        <v>19</v>
      </c>
      <c r="BV68" s="24">
        <v>1</v>
      </c>
      <c r="BW68" s="24" t="s">
        <v>39</v>
      </c>
      <c r="BX68" s="24">
        <v>1</v>
      </c>
      <c r="BY68" s="171">
        <f t="shared" si="2"/>
        <v>0</v>
      </c>
      <c r="BZ68" s="172">
        <f t="shared" si="3"/>
        <v>0</v>
      </c>
      <c r="CA68" s="172">
        <f t="shared" si="4"/>
        <v>0</v>
      </c>
      <c r="CB68" s="48">
        <f t="shared" si="5"/>
        <v>0</v>
      </c>
    </row>
    <row r="69" spans="1:80" s="56" customFormat="1" x14ac:dyDescent="0.25">
      <c r="A69" s="54">
        <v>42462</v>
      </c>
      <c r="B69" s="55" t="str">
        <f t="shared" si="9"/>
        <v>16093</v>
      </c>
      <c r="C69" s="56" t="s">
        <v>42</v>
      </c>
      <c r="D69" s="56" t="s">
        <v>24</v>
      </c>
      <c r="E69" s="57">
        <v>9</v>
      </c>
      <c r="F69" s="57">
        <v>7</v>
      </c>
      <c r="G69" s="57" t="s">
        <v>25</v>
      </c>
      <c r="H69" s="57">
        <v>802</v>
      </c>
      <c r="I69" s="57">
        <f t="shared" si="10"/>
        <v>202</v>
      </c>
      <c r="J69" s="63" t="s">
        <v>69</v>
      </c>
      <c r="K69" s="19"/>
      <c r="L69" s="57">
        <v>0</v>
      </c>
      <c r="M69" s="57">
        <v>0</v>
      </c>
      <c r="N69" s="57">
        <v>0</v>
      </c>
      <c r="O69" s="57">
        <v>0</v>
      </c>
      <c r="P69" s="57">
        <v>0</v>
      </c>
      <c r="Q69" s="57">
        <v>0</v>
      </c>
      <c r="R69" s="57"/>
      <c r="S69" s="57"/>
      <c r="T69" s="57"/>
      <c r="U69" s="70"/>
      <c r="V69" s="57"/>
      <c r="W69" s="57"/>
      <c r="X69" s="57"/>
      <c r="Y69" s="70"/>
      <c r="Z69" s="57"/>
      <c r="AA69" s="57"/>
      <c r="AB69" s="57"/>
      <c r="AC69" s="72"/>
      <c r="AG69" s="72"/>
      <c r="AH69" s="58">
        <v>0</v>
      </c>
      <c r="AI69" s="19"/>
      <c r="AJ69" s="57">
        <v>0</v>
      </c>
      <c r="AK69" s="57">
        <v>0</v>
      </c>
      <c r="AL69" s="57">
        <v>0</v>
      </c>
      <c r="AM69" s="57">
        <v>0</v>
      </c>
      <c r="AN69" s="57">
        <v>0</v>
      </c>
      <c r="AO69" s="57">
        <v>0</v>
      </c>
      <c r="AP69" s="57"/>
      <c r="AR69" s="57"/>
      <c r="AS69" s="70"/>
      <c r="AT69" s="57"/>
      <c r="AU69" s="19"/>
      <c r="AV69" s="57"/>
      <c r="AW69" s="70"/>
      <c r="AX69" s="59"/>
      <c r="AY69" s="57"/>
      <c r="AZ69" s="59"/>
      <c r="BA69" s="105"/>
      <c r="BB69" s="59"/>
      <c r="BC69" s="59"/>
      <c r="BD69" s="59"/>
      <c r="BE69" s="105"/>
      <c r="BF69" s="59"/>
      <c r="BG69" s="59"/>
      <c r="BH69" s="59"/>
      <c r="BI69" s="60"/>
      <c r="BJ69" s="59">
        <v>55.1</v>
      </c>
      <c r="BK69" s="59">
        <v>52.1</v>
      </c>
      <c r="BL69" s="59">
        <v>1023</v>
      </c>
      <c r="BM69" s="59">
        <v>1023</v>
      </c>
      <c r="BN69" s="59">
        <v>0</v>
      </c>
      <c r="BO69" s="19">
        <v>2</v>
      </c>
      <c r="BP69" s="57">
        <v>2.8</v>
      </c>
      <c r="BQ69" s="57">
        <v>1</v>
      </c>
      <c r="BR69" s="57" t="s">
        <v>67</v>
      </c>
      <c r="BS69" s="57">
        <v>5</v>
      </c>
      <c r="BT69" s="57"/>
      <c r="BU69" s="19">
        <v>21.6</v>
      </c>
      <c r="BV69" s="57">
        <v>1</v>
      </c>
      <c r="BW69" s="57" t="s">
        <v>39</v>
      </c>
      <c r="BX69" s="57">
        <v>1</v>
      </c>
      <c r="BY69" s="171">
        <f t="shared" ref="BY69:BY108" si="11">IF(G69="B-C",IF(AND(SUM(L69:O69)=0,P69=1,Q69=0),1,IF(L69="-","-",0)),IF(AND(SUM(L69:O69)=0,P69=0,Q69=1),1,IF(L69="-","-",0)))</f>
        <v>0</v>
      </c>
      <c r="BZ69" s="172">
        <f t="shared" ref="BZ69:BZ108" si="12">IF(AND(SUM(L69:O69)=0,P69=1,Q69=1),1,IF(L69="-","-",0))</f>
        <v>0</v>
      </c>
      <c r="CA69" s="172">
        <f t="shared" ref="CA69:CA108" si="13">IF(G69="B-C",IF(AND(SUM(L69:O69)=0,P69=0,Q69=1),1,IF(L69="-","-",0)),IF(AND(SUM(L69:O69)=0,P69=1,Q69=0),1,IF(L69="-","-",0)))</f>
        <v>0</v>
      </c>
      <c r="CB69" s="48">
        <f t="shared" ref="CB69:CB108" si="14">IF(AND(SUM(L69:O69)&gt;0,P69=0,Q69=0),1,IF(L69="-","-",0))</f>
        <v>0</v>
      </c>
    </row>
    <row r="70" spans="1:80" s="48" customFormat="1" x14ac:dyDescent="0.25">
      <c r="A70" s="46">
        <v>42462</v>
      </c>
      <c r="B70" s="47" t="str">
        <f t="shared" si="9"/>
        <v>16093</v>
      </c>
      <c r="C70" s="48" t="s">
        <v>42</v>
      </c>
      <c r="D70" s="48" t="s">
        <v>61</v>
      </c>
      <c r="E70" s="24">
        <v>10</v>
      </c>
      <c r="F70" s="24">
        <v>1</v>
      </c>
      <c r="G70" s="24" t="s">
        <v>25</v>
      </c>
      <c r="H70" s="24">
        <v>710</v>
      </c>
      <c r="I70" s="24">
        <f t="shared" si="10"/>
        <v>110</v>
      </c>
      <c r="J70" s="21" t="s">
        <v>69</v>
      </c>
      <c r="K70" s="18"/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/>
      <c r="S70" s="38"/>
      <c r="T70" s="38"/>
      <c r="U70" s="26"/>
      <c r="V70" s="38"/>
      <c r="W70" s="38"/>
      <c r="X70" s="38"/>
      <c r="Y70" s="26"/>
      <c r="Z70" s="38"/>
      <c r="AA70" s="38"/>
      <c r="AB70" s="38"/>
      <c r="AC70" s="16"/>
      <c r="AG70" s="16"/>
      <c r="AH70" s="21">
        <v>0</v>
      </c>
      <c r="AI70" s="35"/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38"/>
      <c r="AQ70" s="36"/>
      <c r="AR70" s="38"/>
      <c r="AS70" s="26"/>
      <c r="AT70" s="24"/>
      <c r="AU70" s="35"/>
      <c r="AV70" s="24"/>
      <c r="AW70" s="7"/>
      <c r="AX70" s="49"/>
      <c r="AY70" s="24"/>
      <c r="AZ70" s="49"/>
      <c r="BA70" s="23"/>
      <c r="BB70" s="49"/>
      <c r="BC70" s="49"/>
      <c r="BD70" s="49"/>
      <c r="BE70" s="23"/>
      <c r="BF70" s="49"/>
      <c r="BG70" s="49"/>
      <c r="BH70" s="49"/>
      <c r="BI70" s="50"/>
      <c r="BJ70" s="49">
        <v>50.4</v>
      </c>
      <c r="BK70" s="49">
        <v>52.1</v>
      </c>
      <c r="BL70" s="49">
        <v>1022</v>
      </c>
      <c r="BM70" s="49">
        <v>1023</v>
      </c>
      <c r="BN70" s="75">
        <v>0</v>
      </c>
      <c r="BO70" s="18">
        <v>2</v>
      </c>
      <c r="BP70" s="35">
        <v>4.3</v>
      </c>
      <c r="BQ70" s="24">
        <v>1</v>
      </c>
      <c r="BR70" s="24" t="s">
        <v>67</v>
      </c>
      <c r="BS70" s="24">
        <v>5</v>
      </c>
      <c r="BT70" s="24"/>
      <c r="BU70" s="35">
        <v>19</v>
      </c>
      <c r="BV70" s="24">
        <v>1</v>
      </c>
      <c r="BW70" s="24" t="s">
        <v>39</v>
      </c>
      <c r="BX70" s="24">
        <v>1</v>
      </c>
      <c r="BY70" s="171">
        <f t="shared" si="11"/>
        <v>0</v>
      </c>
      <c r="BZ70" s="172">
        <f t="shared" si="12"/>
        <v>0</v>
      </c>
      <c r="CA70" s="172">
        <f t="shared" si="13"/>
        <v>0</v>
      </c>
      <c r="CB70" s="48">
        <f t="shared" si="14"/>
        <v>0</v>
      </c>
    </row>
    <row r="71" spans="1:80" s="48" customFormat="1" x14ac:dyDescent="0.25">
      <c r="A71" s="46">
        <v>42462</v>
      </c>
      <c r="B71" s="47" t="str">
        <f t="shared" si="9"/>
        <v>16093</v>
      </c>
      <c r="C71" s="48" t="s">
        <v>42</v>
      </c>
      <c r="D71" s="48" t="s">
        <v>61</v>
      </c>
      <c r="E71" s="24">
        <v>10</v>
      </c>
      <c r="F71" s="24">
        <v>2</v>
      </c>
      <c r="G71" s="24" t="s">
        <v>25</v>
      </c>
      <c r="H71" s="24">
        <v>718</v>
      </c>
      <c r="I71" s="24">
        <f t="shared" si="10"/>
        <v>118</v>
      </c>
      <c r="J71" s="21" t="s">
        <v>69</v>
      </c>
      <c r="K71" s="18"/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/>
      <c r="S71" s="38"/>
      <c r="T71" s="38"/>
      <c r="U71" s="26"/>
      <c r="V71" s="38"/>
      <c r="W71" s="38"/>
      <c r="X71" s="38"/>
      <c r="Y71" s="26"/>
      <c r="Z71" s="38"/>
      <c r="AA71" s="38"/>
      <c r="AB71" s="38"/>
      <c r="AC71" s="16"/>
      <c r="AG71" s="16"/>
      <c r="AH71" s="21">
        <v>0</v>
      </c>
      <c r="AI71" s="35"/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38"/>
      <c r="AQ71" s="36"/>
      <c r="AR71" s="38"/>
      <c r="AS71" s="26"/>
      <c r="AT71" s="24"/>
      <c r="AU71" s="35"/>
      <c r="AV71" s="24"/>
      <c r="AW71" s="7"/>
      <c r="AX71" s="49"/>
      <c r="AY71" s="24"/>
      <c r="AZ71" s="49"/>
      <c r="BA71" s="23"/>
      <c r="BB71" s="49"/>
      <c r="BC71" s="49"/>
      <c r="BD71" s="49"/>
      <c r="BE71" s="23"/>
      <c r="BF71" s="49"/>
      <c r="BG71" s="49"/>
      <c r="BH71" s="49"/>
      <c r="BI71" s="50"/>
      <c r="BJ71" s="79">
        <v>50.4</v>
      </c>
      <c r="BK71" s="75">
        <v>52.1</v>
      </c>
      <c r="BL71" s="75">
        <v>1022</v>
      </c>
      <c r="BM71" s="75">
        <v>1023</v>
      </c>
      <c r="BN71" s="75">
        <v>0</v>
      </c>
      <c r="BO71" s="18">
        <v>2</v>
      </c>
      <c r="BP71" s="35">
        <v>2.8</v>
      </c>
      <c r="BQ71" s="24">
        <v>1</v>
      </c>
      <c r="BR71" s="24" t="s">
        <v>67</v>
      </c>
      <c r="BS71" s="24">
        <v>5</v>
      </c>
      <c r="BT71" s="24"/>
      <c r="BU71" s="35">
        <v>16.5</v>
      </c>
      <c r="BV71" s="24">
        <v>1</v>
      </c>
      <c r="BW71" s="24" t="s">
        <v>39</v>
      </c>
      <c r="BX71" s="24">
        <v>1</v>
      </c>
      <c r="BY71" s="171">
        <f t="shared" si="11"/>
        <v>0</v>
      </c>
      <c r="BZ71" s="172">
        <f t="shared" si="12"/>
        <v>0</v>
      </c>
      <c r="CA71" s="172">
        <f t="shared" si="13"/>
        <v>0</v>
      </c>
      <c r="CB71" s="48">
        <f t="shared" si="14"/>
        <v>0</v>
      </c>
    </row>
    <row r="72" spans="1:80" s="48" customFormat="1" x14ac:dyDescent="0.25">
      <c r="A72" s="46">
        <v>42462</v>
      </c>
      <c r="B72" s="47" t="str">
        <f t="shared" si="9"/>
        <v>16093</v>
      </c>
      <c r="C72" s="48" t="s">
        <v>42</v>
      </c>
      <c r="D72" s="48" t="s">
        <v>61</v>
      </c>
      <c r="E72" s="24">
        <v>10</v>
      </c>
      <c r="F72" s="24">
        <v>3</v>
      </c>
      <c r="G72" s="24" t="s">
        <v>25</v>
      </c>
      <c r="H72" s="24">
        <v>727</v>
      </c>
      <c r="I72" s="24">
        <f t="shared" si="10"/>
        <v>127</v>
      </c>
      <c r="J72" s="21" t="s">
        <v>69</v>
      </c>
      <c r="K72" s="18"/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/>
      <c r="S72" s="38"/>
      <c r="T72" s="38"/>
      <c r="U72" s="26"/>
      <c r="V72" s="38"/>
      <c r="W72" s="38"/>
      <c r="X72" s="38"/>
      <c r="Y72" s="26"/>
      <c r="Z72" s="38"/>
      <c r="AA72" s="38"/>
      <c r="AB72" s="38"/>
      <c r="AC72" s="16"/>
      <c r="AG72" s="16"/>
      <c r="AH72" s="21">
        <v>0</v>
      </c>
      <c r="AI72" s="35"/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38"/>
      <c r="AQ72" s="36"/>
      <c r="AR72" s="38"/>
      <c r="AS72" s="26"/>
      <c r="AT72" s="24"/>
      <c r="AU72" s="35"/>
      <c r="AV72" s="24"/>
      <c r="AW72" s="7"/>
      <c r="AX72" s="49"/>
      <c r="AY72" s="24"/>
      <c r="AZ72" s="49"/>
      <c r="BA72" s="23"/>
      <c r="BB72" s="49"/>
      <c r="BC72" s="49"/>
      <c r="BD72" s="49"/>
      <c r="BE72" s="23"/>
      <c r="BF72" s="49"/>
      <c r="BG72" s="49"/>
      <c r="BH72" s="49"/>
      <c r="BI72" s="50"/>
      <c r="BJ72" s="79">
        <v>50.4</v>
      </c>
      <c r="BK72" s="75">
        <v>52.1</v>
      </c>
      <c r="BL72" s="75">
        <v>1022</v>
      </c>
      <c r="BM72" s="75">
        <v>1023</v>
      </c>
      <c r="BN72" s="75">
        <v>0</v>
      </c>
      <c r="BO72" s="18">
        <v>1</v>
      </c>
      <c r="BP72" s="35">
        <v>3.8</v>
      </c>
      <c r="BQ72" s="24">
        <v>1</v>
      </c>
      <c r="BR72" s="24" t="s">
        <v>67</v>
      </c>
      <c r="BS72" s="24">
        <v>5</v>
      </c>
      <c r="BT72" s="24"/>
      <c r="BU72" s="35">
        <v>17</v>
      </c>
      <c r="BV72" s="24">
        <v>1</v>
      </c>
      <c r="BW72" s="24" t="s">
        <v>39</v>
      </c>
      <c r="BX72" s="24">
        <v>1</v>
      </c>
      <c r="BY72" s="171">
        <f t="shared" si="11"/>
        <v>0</v>
      </c>
      <c r="BZ72" s="172">
        <f t="shared" si="12"/>
        <v>0</v>
      </c>
      <c r="CA72" s="172">
        <f t="shared" si="13"/>
        <v>0</v>
      </c>
      <c r="CB72" s="48">
        <f t="shared" si="14"/>
        <v>0</v>
      </c>
    </row>
    <row r="73" spans="1:80" s="48" customFormat="1" x14ac:dyDescent="0.25">
      <c r="A73" s="46">
        <v>42462</v>
      </c>
      <c r="B73" s="47" t="str">
        <f t="shared" si="9"/>
        <v>16093</v>
      </c>
      <c r="C73" s="48" t="s">
        <v>42</v>
      </c>
      <c r="D73" s="48" t="s">
        <v>61</v>
      </c>
      <c r="E73" s="24">
        <v>10</v>
      </c>
      <c r="F73" s="24">
        <v>4</v>
      </c>
      <c r="G73" s="24" t="s">
        <v>25</v>
      </c>
      <c r="H73" s="24">
        <v>725</v>
      </c>
      <c r="I73" s="24">
        <f t="shared" si="10"/>
        <v>125</v>
      </c>
      <c r="J73" s="21" t="s">
        <v>69</v>
      </c>
      <c r="K73" s="18"/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/>
      <c r="S73" s="38"/>
      <c r="T73" s="38"/>
      <c r="U73" s="26"/>
      <c r="V73" s="38"/>
      <c r="W73" s="38"/>
      <c r="X73" s="38"/>
      <c r="Y73" s="26"/>
      <c r="Z73" s="38"/>
      <c r="AA73" s="38"/>
      <c r="AB73" s="38"/>
      <c r="AC73" s="16"/>
      <c r="AG73" s="16"/>
      <c r="AH73" s="21">
        <v>0</v>
      </c>
      <c r="AI73" s="35"/>
      <c r="AJ73" s="24">
        <v>0</v>
      </c>
      <c r="AK73" s="24">
        <v>0</v>
      </c>
      <c r="AL73" s="24">
        <v>1</v>
      </c>
      <c r="AM73" s="24">
        <v>1</v>
      </c>
      <c r="AN73" s="24">
        <v>0</v>
      </c>
      <c r="AO73" s="24">
        <v>1</v>
      </c>
      <c r="AP73" s="38"/>
      <c r="AQ73" s="36"/>
      <c r="AR73" s="38"/>
      <c r="AS73" s="26"/>
      <c r="AT73" s="24" t="s">
        <v>79</v>
      </c>
      <c r="AU73" s="35" t="s">
        <v>35</v>
      </c>
      <c r="AV73" s="24">
        <v>22</v>
      </c>
      <c r="AW73" s="7"/>
      <c r="AX73" s="49" t="s">
        <v>80</v>
      </c>
      <c r="AY73" s="24" t="s">
        <v>22</v>
      </c>
      <c r="AZ73" s="49">
        <v>149</v>
      </c>
      <c r="BA73" s="23"/>
      <c r="BB73" s="49"/>
      <c r="BC73" s="49"/>
      <c r="BD73" s="49"/>
      <c r="BE73" s="23"/>
      <c r="BF73" s="49"/>
      <c r="BG73" s="49"/>
      <c r="BH73" s="49"/>
      <c r="BI73" s="50">
        <v>2</v>
      </c>
      <c r="BJ73" s="79">
        <v>50.4</v>
      </c>
      <c r="BK73" s="75">
        <v>52.1</v>
      </c>
      <c r="BL73" s="75">
        <v>1022</v>
      </c>
      <c r="BM73" s="75">
        <v>1023</v>
      </c>
      <c r="BN73" s="75">
        <v>0</v>
      </c>
      <c r="BO73" s="18">
        <v>1</v>
      </c>
      <c r="BP73" s="35">
        <v>3.1</v>
      </c>
      <c r="BQ73" s="24">
        <v>1</v>
      </c>
      <c r="BR73" s="24" t="s">
        <v>67</v>
      </c>
      <c r="BS73" s="24">
        <v>5</v>
      </c>
      <c r="BT73" s="24"/>
      <c r="BU73" s="35">
        <v>16</v>
      </c>
      <c r="BV73" s="24">
        <v>1</v>
      </c>
      <c r="BW73" s="24" t="s">
        <v>39</v>
      </c>
      <c r="BX73" s="24">
        <v>1</v>
      </c>
      <c r="BY73" s="171">
        <f t="shared" si="11"/>
        <v>0</v>
      </c>
      <c r="BZ73" s="172">
        <f t="shared" si="12"/>
        <v>0</v>
      </c>
      <c r="CA73" s="172">
        <f t="shared" si="13"/>
        <v>0</v>
      </c>
      <c r="CB73" s="48">
        <f t="shared" si="14"/>
        <v>0</v>
      </c>
    </row>
    <row r="74" spans="1:80" s="48" customFormat="1" x14ac:dyDescent="0.25">
      <c r="A74" s="46">
        <v>42462</v>
      </c>
      <c r="B74" s="47" t="str">
        <f t="shared" si="9"/>
        <v>16093</v>
      </c>
      <c r="C74" s="48" t="s">
        <v>42</v>
      </c>
      <c r="D74" s="48" t="s">
        <v>61</v>
      </c>
      <c r="E74" s="24">
        <v>10</v>
      </c>
      <c r="F74" s="24">
        <v>5</v>
      </c>
      <c r="G74" s="24" t="s">
        <v>25</v>
      </c>
      <c r="H74" s="24">
        <v>742</v>
      </c>
      <c r="I74" s="24">
        <f t="shared" si="10"/>
        <v>142</v>
      </c>
      <c r="J74" s="21" t="s">
        <v>69</v>
      </c>
      <c r="K74" s="18"/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/>
      <c r="S74" s="38"/>
      <c r="T74" s="38"/>
      <c r="U74" s="26"/>
      <c r="V74" s="38"/>
      <c r="W74" s="38"/>
      <c r="X74" s="38"/>
      <c r="Y74" s="26"/>
      <c r="Z74" s="38"/>
      <c r="AA74" s="38"/>
      <c r="AB74" s="38"/>
      <c r="AC74" s="16"/>
      <c r="AG74" s="16"/>
      <c r="AH74" s="21">
        <v>0</v>
      </c>
      <c r="AI74" s="35"/>
      <c r="AJ74" s="24">
        <v>0</v>
      </c>
      <c r="AK74" s="24">
        <v>1</v>
      </c>
      <c r="AL74" s="24">
        <v>0</v>
      </c>
      <c r="AM74" s="24">
        <v>1</v>
      </c>
      <c r="AN74" s="24">
        <v>0</v>
      </c>
      <c r="AO74" s="24">
        <v>1</v>
      </c>
      <c r="AP74" s="38"/>
      <c r="AQ74" s="38"/>
      <c r="AR74" s="38"/>
      <c r="AS74" s="26"/>
      <c r="AT74" s="38" t="s">
        <v>81</v>
      </c>
      <c r="AU74" s="35" t="s">
        <v>35</v>
      </c>
      <c r="AV74" s="24">
        <v>0</v>
      </c>
      <c r="AW74" s="7"/>
      <c r="AX74" s="49" t="s">
        <v>55</v>
      </c>
      <c r="AY74" s="40" t="s">
        <v>55</v>
      </c>
      <c r="AZ74" s="52">
        <v>20</v>
      </c>
      <c r="BA74" s="23"/>
      <c r="BB74" s="49"/>
      <c r="BC74" s="49"/>
      <c r="BD74" s="49"/>
      <c r="BE74" s="23"/>
      <c r="BF74" s="49"/>
      <c r="BG74" s="49"/>
      <c r="BH74" s="49"/>
      <c r="BI74" s="50">
        <v>2</v>
      </c>
      <c r="BJ74" s="79">
        <v>50.4</v>
      </c>
      <c r="BK74" s="75">
        <v>52.1</v>
      </c>
      <c r="BL74" s="75">
        <v>1022</v>
      </c>
      <c r="BM74" s="75">
        <v>1023</v>
      </c>
      <c r="BN74" s="75">
        <v>0</v>
      </c>
      <c r="BO74" s="18">
        <v>1</v>
      </c>
      <c r="BP74" s="35">
        <v>3.6</v>
      </c>
      <c r="BQ74" s="24">
        <v>1</v>
      </c>
      <c r="BR74" s="24" t="s">
        <v>67</v>
      </c>
      <c r="BS74" s="24">
        <v>5</v>
      </c>
      <c r="BT74" s="24"/>
      <c r="BU74" s="35">
        <v>15.7</v>
      </c>
      <c r="BV74" s="24">
        <v>1</v>
      </c>
      <c r="BW74" s="24" t="s">
        <v>39</v>
      </c>
      <c r="BX74" s="24">
        <v>1</v>
      </c>
      <c r="BY74" s="171">
        <f t="shared" si="11"/>
        <v>0</v>
      </c>
      <c r="BZ74" s="172">
        <f t="shared" si="12"/>
        <v>0</v>
      </c>
      <c r="CA74" s="172">
        <f t="shared" si="13"/>
        <v>0</v>
      </c>
      <c r="CB74" s="48">
        <f t="shared" si="14"/>
        <v>0</v>
      </c>
    </row>
    <row r="75" spans="1:80" s="48" customFormat="1" x14ac:dyDescent="0.25">
      <c r="A75" s="46">
        <v>42462</v>
      </c>
      <c r="B75" s="47" t="str">
        <f t="shared" si="9"/>
        <v>16093</v>
      </c>
      <c r="C75" s="48" t="s">
        <v>42</v>
      </c>
      <c r="D75" s="48" t="s">
        <v>61</v>
      </c>
      <c r="E75" s="24">
        <v>10</v>
      </c>
      <c r="F75" s="24">
        <v>6</v>
      </c>
      <c r="G75" s="24" t="s">
        <v>25</v>
      </c>
      <c r="H75" s="24">
        <v>750</v>
      </c>
      <c r="I75" s="24">
        <f t="shared" si="10"/>
        <v>150</v>
      </c>
      <c r="J75" s="20" t="s">
        <v>69</v>
      </c>
      <c r="K75" s="18"/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/>
      <c r="S75" s="24"/>
      <c r="T75" s="24"/>
      <c r="U75" s="7"/>
      <c r="V75" s="24"/>
      <c r="W75" s="24"/>
      <c r="X75" s="24"/>
      <c r="Y75" s="7"/>
      <c r="Z75" s="24"/>
      <c r="AA75" s="24"/>
      <c r="AB75" s="24"/>
      <c r="AC75" s="16"/>
      <c r="AG75" s="16"/>
      <c r="AH75" s="21">
        <v>0</v>
      </c>
      <c r="AI75" s="35"/>
      <c r="AJ75" s="24">
        <v>1</v>
      </c>
      <c r="AK75" s="24">
        <v>1</v>
      </c>
      <c r="AL75" s="24">
        <v>0</v>
      </c>
      <c r="AM75" s="24">
        <v>1</v>
      </c>
      <c r="AN75" s="24">
        <v>0</v>
      </c>
      <c r="AO75" s="24">
        <v>1</v>
      </c>
      <c r="AP75" s="24"/>
      <c r="AQ75" s="36"/>
      <c r="AR75" s="38"/>
      <c r="AS75" s="26"/>
      <c r="AT75" s="38" t="s">
        <v>22</v>
      </c>
      <c r="AU75" s="35" t="s">
        <v>22</v>
      </c>
      <c r="AV75" s="24">
        <v>130</v>
      </c>
      <c r="AW75" s="7"/>
      <c r="AX75" s="49" t="s">
        <v>22</v>
      </c>
      <c r="AY75" s="24" t="s">
        <v>22</v>
      </c>
      <c r="AZ75" s="49">
        <v>90</v>
      </c>
      <c r="BA75" s="23"/>
      <c r="BB75" s="49" t="s">
        <v>55</v>
      </c>
      <c r="BC75" s="49" t="s">
        <v>35</v>
      </c>
      <c r="BD75" s="49">
        <v>30</v>
      </c>
      <c r="BE75" s="23"/>
      <c r="BF75" s="49"/>
      <c r="BG75" s="49"/>
      <c r="BH75" s="49"/>
      <c r="BI75" s="50">
        <v>3</v>
      </c>
      <c r="BJ75" s="79">
        <v>50.4</v>
      </c>
      <c r="BK75" s="75">
        <v>52.1</v>
      </c>
      <c r="BL75" s="75">
        <v>1022</v>
      </c>
      <c r="BM75" s="75">
        <v>1023</v>
      </c>
      <c r="BN75" s="75">
        <v>0</v>
      </c>
      <c r="BO75" s="18">
        <v>1</v>
      </c>
      <c r="BP75" s="35">
        <v>3.9</v>
      </c>
      <c r="BQ75" s="24">
        <v>1</v>
      </c>
      <c r="BR75" s="24" t="s">
        <v>67</v>
      </c>
      <c r="BS75" s="24">
        <v>5</v>
      </c>
      <c r="BT75" s="24"/>
      <c r="BU75" s="35">
        <v>17</v>
      </c>
      <c r="BV75" s="24">
        <v>1</v>
      </c>
      <c r="BW75" s="24" t="s">
        <v>39</v>
      </c>
      <c r="BX75" s="24">
        <v>1</v>
      </c>
      <c r="BY75" s="171">
        <f t="shared" si="11"/>
        <v>0</v>
      </c>
      <c r="BZ75" s="172">
        <f t="shared" si="12"/>
        <v>0</v>
      </c>
      <c r="CA75" s="172">
        <f t="shared" si="13"/>
        <v>0</v>
      </c>
      <c r="CB75" s="48">
        <f t="shared" si="14"/>
        <v>0</v>
      </c>
    </row>
    <row r="76" spans="1:80" s="56" customFormat="1" x14ac:dyDescent="0.25">
      <c r="A76" s="54">
        <v>42462</v>
      </c>
      <c r="B76" s="55" t="str">
        <f t="shared" si="9"/>
        <v>16093</v>
      </c>
      <c r="C76" s="56" t="s">
        <v>42</v>
      </c>
      <c r="D76" s="56" t="s">
        <v>61</v>
      </c>
      <c r="E76" s="57">
        <v>10</v>
      </c>
      <c r="F76" s="57">
        <v>7</v>
      </c>
      <c r="G76" s="57" t="s">
        <v>25</v>
      </c>
      <c r="H76" s="57">
        <v>804</v>
      </c>
      <c r="I76" s="57">
        <f t="shared" si="10"/>
        <v>204</v>
      </c>
      <c r="J76" s="63" t="s">
        <v>69</v>
      </c>
      <c r="K76" s="19"/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/>
      <c r="S76" s="57"/>
      <c r="T76" s="57"/>
      <c r="U76" s="70"/>
      <c r="V76" s="57"/>
      <c r="W76" s="57"/>
      <c r="X76" s="57"/>
      <c r="Y76" s="70"/>
      <c r="Z76" s="57"/>
      <c r="AA76" s="57"/>
      <c r="AB76" s="57"/>
      <c r="AC76" s="72"/>
      <c r="AG76" s="72"/>
      <c r="AH76" s="58">
        <v>0</v>
      </c>
      <c r="AI76" s="19"/>
      <c r="AJ76" s="57">
        <v>1</v>
      </c>
      <c r="AK76" s="57">
        <v>1</v>
      </c>
      <c r="AL76" s="57">
        <v>1</v>
      </c>
      <c r="AM76" s="57">
        <v>1</v>
      </c>
      <c r="AN76" s="57">
        <v>1</v>
      </c>
      <c r="AO76" s="57">
        <v>1</v>
      </c>
      <c r="AP76" s="57"/>
      <c r="AR76" s="57"/>
      <c r="AS76" s="70"/>
      <c r="AT76" s="57" t="s">
        <v>22</v>
      </c>
      <c r="AU76" s="19" t="s">
        <v>22</v>
      </c>
      <c r="AV76" s="57">
        <v>110</v>
      </c>
      <c r="AW76" s="70"/>
      <c r="AX76" s="59" t="s">
        <v>55</v>
      </c>
      <c r="AY76" s="57" t="s">
        <v>22</v>
      </c>
      <c r="AZ76" s="59">
        <v>45</v>
      </c>
      <c r="BA76" s="105"/>
      <c r="BB76" s="59"/>
      <c r="BC76" s="59"/>
      <c r="BD76" s="59"/>
      <c r="BE76" s="105"/>
      <c r="BF76" s="59"/>
      <c r="BG76" s="59"/>
      <c r="BH76" s="59"/>
      <c r="BI76" s="60">
        <v>2</v>
      </c>
      <c r="BJ76" s="81">
        <v>50.4</v>
      </c>
      <c r="BK76" s="59">
        <v>52.1</v>
      </c>
      <c r="BL76" s="59">
        <v>1022</v>
      </c>
      <c r="BM76" s="59">
        <v>1023</v>
      </c>
      <c r="BN76" s="59">
        <v>0</v>
      </c>
      <c r="BO76" s="57">
        <v>1</v>
      </c>
      <c r="BP76" s="19">
        <v>4</v>
      </c>
      <c r="BQ76" s="57">
        <v>1</v>
      </c>
      <c r="BR76" s="57" t="s">
        <v>67</v>
      </c>
      <c r="BS76" s="57">
        <v>5</v>
      </c>
      <c r="BT76" s="57"/>
      <c r="BU76" s="19">
        <v>19</v>
      </c>
      <c r="BV76" s="57">
        <v>1</v>
      </c>
      <c r="BW76" s="57" t="s">
        <v>39</v>
      </c>
      <c r="BX76" s="57">
        <v>1</v>
      </c>
      <c r="BY76" s="171">
        <f t="shared" si="11"/>
        <v>0</v>
      </c>
      <c r="BZ76" s="172">
        <f t="shared" si="12"/>
        <v>0</v>
      </c>
      <c r="CA76" s="172">
        <f t="shared" si="13"/>
        <v>0</v>
      </c>
      <c r="CB76" s="48">
        <f t="shared" si="14"/>
        <v>0</v>
      </c>
    </row>
    <row r="77" spans="1:80" s="48" customFormat="1" x14ac:dyDescent="0.25">
      <c r="A77" s="36" t="s">
        <v>60</v>
      </c>
      <c r="B77" s="36" t="s">
        <v>60</v>
      </c>
      <c r="C77" s="36" t="s">
        <v>60</v>
      </c>
      <c r="D77" s="36" t="s">
        <v>60</v>
      </c>
      <c r="E77" s="24">
        <v>11</v>
      </c>
      <c r="F77" s="24">
        <v>1</v>
      </c>
      <c r="G77" s="24" t="s">
        <v>25</v>
      </c>
      <c r="H77" s="24" t="s">
        <v>60</v>
      </c>
      <c r="I77" s="24" t="s">
        <v>60</v>
      </c>
      <c r="J77" s="21" t="s">
        <v>60</v>
      </c>
      <c r="K77" s="18"/>
      <c r="L77" s="24" t="s">
        <v>60</v>
      </c>
      <c r="M77" s="24" t="s">
        <v>60</v>
      </c>
      <c r="N77" s="24" t="s">
        <v>60</v>
      </c>
      <c r="O77" s="24" t="s">
        <v>60</v>
      </c>
      <c r="P77" s="24" t="s">
        <v>60</v>
      </c>
      <c r="Q77" s="24" t="s">
        <v>60</v>
      </c>
      <c r="R77" s="24"/>
      <c r="S77" s="38"/>
      <c r="T77" s="38"/>
      <c r="U77" s="26"/>
      <c r="V77" s="38"/>
      <c r="W77" s="38"/>
      <c r="X77" s="38"/>
      <c r="Y77" s="26"/>
      <c r="Z77" s="38"/>
      <c r="AA77" s="38"/>
      <c r="AB77" s="38"/>
      <c r="AC77" s="16"/>
      <c r="AG77" s="16"/>
      <c r="AH77" s="21" t="s">
        <v>60</v>
      </c>
      <c r="AI77" s="35"/>
      <c r="AJ77" s="24" t="s">
        <v>60</v>
      </c>
      <c r="AK77" s="24" t="s">
        <v>60</v>
      </c>
      <c r="AL77" s="24" t="s">
        <v>60</v>
      </c>
      <c r="AM77" s="24" t="s">
        <v>60</v>
      </c>
      <c r="AN77" s="24" t="s">
        <v>60</v>
      </c>
      <c r="AO77" s="24" t="s">
        <v>60</v>
      </c>
      <c r="AP77" s="38"/>
      <c r="AQ77" s="36"/>
      <c r="AR77" s="38"/>
      <c r="AS77" s="26"/>
      <c r="AT77" s="24"/>
      <c r="AU77" s="35"/>
      <c r="AV77" s="24"/>
      <c r="AW77" s="7"/>
      <c r="AX77" s="49"/>
      <c r="AY77" s="24"/>
      <c r="AZ77" s="49"/>
      <c r="BA77" s="23"/>
      <c r="BB77" s="49"/>
      <c r="BC77" s="49"/>
      <c r="BD77" s="49"/>
      <c r="BE77" s="23"/>
      <c r="BF77" s="49"/>
      <c r="BG77" s="49"/>
      <c r="BH77" s="49"/>
      <c r="BI77" s="50"/>
      <c r="BJ77" s="35" t="s">
        <v>60</v>
      </c>
      <c r="BK77" s="35" t="s">
        <v>60</v>
      </c>
      <c r="BL77" s="35" t="s">
        <v>60</v>
      </c>
      <c r="BM77" s="35" t="s">
        <v>60</v>
      </c>
      <c r="BN77" s="35" t="s">
        <v>60</v>
      </c>
      <c r="BO77" s="35" t="s">
        <v>60</v>
      </c>
      <c r="BP77" s="24" t="s">
        <v>60</v>
      </c>
      <c r="BQ77" s="24" t="s">
        <v>60</v>
      </c>
      <c r="BR77" s="24" t="s">
        <v>60</v>
      </c>
      <c r="BS77" s="24" t="s">
        <v>60</v>
      </c>
      <c r="BT77" s="24"/>
      <c r="BU77" s="31"/>
      <c r="BV77" s="25"/>
      <c r="BY77" s="171" t="str">
        <f t="shared" si="11"/>
        <v>-</v>
      </c>
      <c r="BZ77" s="172" t="str">
        <f t="shared" si="12"/>
        <v>-</v>
      </c>
      <c r="CA77" s="172" t="str">
        <f t="shared" si="13"/>
        <v>-</v>
      </c>
      <c r="CB77" s="48" t="str">
        <f t="shared" si="14"/>
        <v>-</v>
      </c>
    </row>
    <row r="78" spans="1:80" s="48" customFormat="1" x14ac:dyDescent="0.25">
      <c r="A78" s="46">
        <v>42463</v>
      </c>
      <c r="B78" s="47" t="str">
        <f>RIGHT(YEAR(Week1_PM!A88),2)&amp;TEXT(Week1_PM!A88-DATE(YEAR(Week1_PM!A88),1,0),"000")</f>
        <v>16091</v>
      </c>
      <c r="C78" s="48" t="s">
        <v>42</v>
      </c>
      <c r="D78" s="48" t="s">
        <v>61</v>
      </c>
      <c r="E78" s="24">
        <v>11</v>
      </c>
      <c r="F78" s="24">
        <v>2</v>
      </c>
      <c r="G78" s="24" t="s">
        <v>25</v>
      </c>
      <c r="H78" s="24">
        <v>721</v>
      </c>
      <c r="I78" s="24">
        <f t="shared" ref="I78:I108" si="15">H78-600</f>
        <v>121</v>
      </c>
      <c r="J78" s="21" t="s">
        <v>69</v>
      </c>
      <c r="K78" s="18"/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/>
      <c r="S78" s="38"/>
      <c r="T78" s="38"/>
      <c r="U78" s="26"/>
      <c r="V78" s="38"/>
      <c r="W78" s="38"/>
      <c r="X78" s="38"/>
      <c r="Y78" s="26"/>
      <c r="Z78" s="38"/>
      <c r="AA78" s="38"/>
      <c r="AB78" s="38"/>
      <c r="AC78" s="16"/>
      <c r="AG78" s="16"/>
      <c r="AH78" s="21">
        <v>0</v>
      </c>
      <c r="AI78" s="35"/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38"/>
      <c r="AQ78" s="36"/>
      <c r="AR78" s="38"/>
      <c r="AS78" s="26"/>
      <c r="AT78" s="24"/>
      <c r="AU78" s="35"/>
      <c r="AV78" s="24"/>
      <c r="AW78" s="7"/>
      <c r="AX78" s="49"/>
      <c r="AY78" s="24"/>
      <c r="AZ78" s="49"/>
      <c r="BA78" s="23"/>
      <c r="BB78" s="49"/>
      <c r="BC78" s="49"/>
      <c r="BD78" s="49"/>
      <c r="BE78" s="23"/>
      <c r="BF78" s="49"/>
      <c r="BG78" s="49"/>
      <c r="BH78" s="49"/>
      <c r="BI78" s="50"/>
      <c r="BJ78" s="78">
        <v>53</v>
      </c>
      <c r="BK78" s="38">
        <v>67.400000000000006</v>
      </c>
      <c r="BL78" s="38">
        <v>1023.6</v>
      </c>
      <c r="BM78" s="38">
        <v>1024.3</v>
      </c>
      <c r="BN78" s="38" t="s">
        <v>66</v>
      </c>
      <c r="BO78" s="24">
        <v>2</v>
      </c>
      <c r="BP78" s="24">
        <v>3.4</v>
      </c>
      <c r="BQ78" s="38">
        <v>0</v>
      </c>
      <c r="BR78" s="24" t="s">
        <v>67</v>
      </c>
      <c r="BS78" s="24">
        <v>4</v>
      </c>
      <c r="BT78" s="24"/>
      <c r="BU78" s="31"/>
      <c r="BV78" s="25"/>
      <c r="BY78" s="171">
        <f t="shared" si="11"/>
        <v>0</v>
      </c>
      <c r="BZ78" s="172">
        <f t="shared" si="12"/>
        <v>0</v>
      </c>
      <c r="CA78" s="172">
        <f t="shared" si="13"/>
        <v>0</v>
      </c>
      <c r="CB78" s="48">
        <f t="shared" si="14"/>
        <v>0</v>
      </c>
    </row>
    <row r="79" spans="1:80" s="48" customFormat="1" x14ac:dyDescent="0.25">
      <c r="A79" s="48" t="s">
        <v>60</v>
      </c>
      <c r="B79" s="48" t="s">
        <v>60</v>
      </c>
      <c r="C79" s="48" t="s">
        <v>60</v>
      </c>
      <c r="D79" s="48" t="s">
        <v>60</v>
      </c>
      <c r="E79" s="24">
        <v>11</v>
      </c>
      <c r="F79" s="24">
        <v>3</v>
      </c>
      <c r="G79" s="24" t="s">
        <v>25</v>
      </c>
      <c r="H79" s="24" t="s">
        <v>60</v>
      </c>
      <c r="I79" s="24" t="s">
        <v>60</v>
      </c>
      <c r="J79" s="21" t="s">
        <v>60</v>
      </c>
      <c r="K79" s="18"/>
      <c r="L79" s="24" t="s">
        <v>60</v>
      </c>
      <c r="M79" s="24" t="s">
        <v>60</v>
      </c>
      <c r="N79" s="24" t="s">
        <v>60</v>
      </c>
      <c r="O79" s="24" t="s">
        <v>60</v>
      </c>
      <c r="P79" s="24" t="s">
        <v>60</v>
      </c>
      <c r="Q79" s="24" t="s">
        <v>60</v>
      </c>
      <c r="R79" s="24"/>
      <c r="S79" s="38"/>
      <c r="T79" s="38"/>
      <c r="U79" s="26"/>
      <c r="V79" s="38"/>
      <c r="W79" s="38"/>
      <c r="X79" s="38"/>
      <c r="Y79" s="26"/>
      <c r="Z79" s="38"/>
      <c r="AA79" s="38"/>
      <c r="AB79" s="38"/>
      <c r="AC79" s="16"/>
      <c r="AG79" s="16"/>
      <c r="AH79" s="21" t="s">
        <v>60</v>
      </c>
      <c r="AI79" s="35"/>
      <c r="AJ79" s="24" t="s">
        <v>60</v>
      </c>
      <c r="AK79" s="24" t="s">
        <v>60</v>
      </c>
      <c r="AL79" s="24" t="s">
        <v>60</v>
      </c>
      <c r="AM79" s="24" t="s">
        <v>60</v>
      </c>
      <c r="AN79" s="24" t="s">
        <v>60</v>
      </c>
      <c r="AO79" s="24" t="s">
        <v>60</v>
      </c>
      <c r="AP79" s="38"/>
      <c r="AQ79" s="36"/>
      <c r="AR79" s="38"/>
      <c r="AS79" s="26"/>
      <c r="AT79" s="24"/>
      <c r="AU79" s="35"/>
      <c r="AV79" s="24"/>
      <c r="AW79" s="7"/>
      <c r="AX79" s="49"/>
      <c r="AY79" s="24"/>
      <c r="AZ79" s="49"/>
      <c r="BA79" s="23"/>
      <c r="BB79" s="49"/>
      <c r="BC79" s="49"/>
      <c r="BD79" s="49"/>
      <c r="BE79" s="23"/>
      <c r="BF79" s="49"/>
      <c r="BG79" s="49"/>
      <c r="BH79" s="49"/>
      <c r="BI79" s="50"/>
      <c r="BJ79" s="35" t="s">
        <v>60</v>
      </c>
      <c r="BK79" s="35" t="s">
        <v>60</v>
      </c>
      <c r="BL79" s="35" t="s">
        <v>60</v>
      </c>
      <c r="BM79" s="35" t="s">
        <v>60</v>
      </c>
      <c r="BN79" s="35" t="s">
        <v>60</v>
      </c>
      <c r="BO79" s="35" t="s">
        <v>60</v>
      </c>
      <c r="BP79" s="24" t="s">
        <v>60</v>
      </c>
      <c r="BQ79" s="24" t="s">
        <v>60</v>
      </c>
      <c r="BR79" s="24" t="s">
        <v>60</v>
      </c>
      <c r="BS79" s="24" t="s">
        <v>60</v>
      </c>
      <c r="BT79" s="24"/>
      <c r="BU79" s="31"/>
      <c r="BV79" s="25"/>
      <c r="BY79" s="171" t="str">
        <f t="shared" si="11"/>
        <v>-</v>
      </c>
      <c r="BZ79" s="172" t="str">
        <f t="shared" si="12"/>
        <v>-</v>
      </c>
      <c r="CA79" s="172" t="str">
        <f t="shared" si="13"/>
        <v>-</v>
      </c>
      <c r="CB79" s="48" t="str">
        <f t="shared" si="14"/>
        <v>-</v>
      </c>
    </row>
    <row r="80" spans="1:80" s="48" customFormat="1" x14ac:dyDescent="0.25">
      <c r="A80" s="46">
        <v>42463</v>
      </c>
      <c r="B80" s="47" t="str">
        <f>RIGHT(YEAR(Week1_PM!A90),2)&amp;TEXT(Week1_PM!A90-DATE(YEAR(Week1_PM!A90),1,0),"000")</f>
        <v>16091</v>
      </c>
      <c r="C80" s="48" t="s">
        <v>42</v>
      </c>
      <c r="D80" s="48" t="s">
        <v>61</v>
      </c>
      <c r="E80" s="24">
        <v>11</v>
      </c>
      <c r="F80" s="24">
        <v>4</v>
      </c>
      <c r="G80" s="24" t="s">
        <v>25</v>
      </c>
      <c r="H80" s="24">
        <v>728</v>
      </c>
      <c r="I80" s="24">
        <f t="shared" si="15"/>
        <v>128</v>
      </c>
      <c r="J80" s="21" t="s">
        <v>69</v>
      </c>
      <c r="K80" s="18"/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24"/>
      <c r="S80" s="38"/>
      <c r="T80" s="38"/>
      <c r="U80" s="26"/>
      <c r="V80" s="38"/>
      <c r="W80" s="38"/>
      <c r="X80" s="38"/>
      <c r="Y80" s="26"/>
      <c r="Z80" s="38"/>
      <c r="AA80" s="38"/>
      <c r="AB80" s="38"/>
      <c r="AC80" s="16"/>
      <c r="AG80" s="16"/>
      <c r="AH80" s="21">
        <v>0</v>
      </c>
      <c r="AI80" s="35"/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38"/>
      <c r="AQ80" s="36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1"/>
      <c r="BJ80" s="78">
        <v>53</v>
      </c>
      <c r="BK80" s="38">
        <v>67.400000000000006</v>
      </c>
      <c r="BL80" s="38">
        <v>1023.6</v>
      </c>
      <c r="BM80" s="38">
        <v>1024.3</v>
      </c>
      <c r="BN80" s="38" t="s">
        <v>66</v>
      </c>
      <c r="BO80" s="24">
        <v>2</v>
      </c>
      <c r="BP80" s="24">
        <v>2.2999999999999998</v>
      </c>
      <c r="BQ80" s="38">
        <v>0</v>
      </c>
      <c r="BR80" s="24" t="s">
        <v>67</v>
      </c>
      <c r="BS80" s="24">
        <v>4</v>
      </c>
      <c r="BT80" s="24"/>
      <c r="BU80" s="31"/>
      <c r="BV80" s="25"/>
      <c r="BY80" s="171">
        <f t="shared" si="11"/>
        <v>0</v>
      </c>
      <c r="BZ80" s="172">
        <f t="shared" si="12"/>
        <v>0</v>
      </c>
      <c r="CA80" s="172">
        <f t="shared" si="13"/>
        <v>0</v>
      </c>
      <c r="CB80" s="48">
        <f t="shared" si="14"/>
        <v>0</v>
      </c>
    </row>
    <row r="81" spans="1:80" s="48" customFormat="1" x14ac:dyDescent="0.25">
      <c r="A81" s="46">
        <v>42463</v>
      </c>
      <c r="B81" s="47" t="str">
        <f>RIGHT(YEAR(Week1_PM!A91),2)&amp;TEXT(Week1_PM!A91-DATE(YEAR(Week1_PM!A91),1,0),"000")</f>
        <v>16091</v>
      </c>
      <c r="C81" s="48" t="s">
        <v>42</v>
      </c>
      <c r="D81" s="48" t="s">
        <v>61</v>
      </c>
      <c r="E81" s="24">
        <v>11</v>
      </c>
      <c r="F81" s="24">
        <v>5</v>
      </c>
      <c r="G81" s="24" t="s">
        <v>25</v>
      </c>
      <c r="H81" s="24">
        <v>736</v>
      </c>
      <c r="I81" s="24">
        <f t="shared" si="15"/>
        <v>136</v>
      </c>
      <c r="J81" s="21" t="s">
        <v>69</v>
      </c>
      <c r="K81" s="18"/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24"/>
      <c r="S81" s="38"/>
      <c r="T81" s="38"/>
      <c r="U81" s="26"/>
      <c r="V81" s="38"/>
      <c r="W81" s="38"/>
      <c r="X81" s="38"/>
      <c r="Y81" s="26"/>
      <c r="Z81" s="38"/>
      <c r="AA81" s="38"/>
      <c r="AB81" s="38"/>
      <c r="AC81" s="16"/>
      <c r="AG81" s="16"/>
      <c r="AH81" s="21">
        <v>0</v>
      </c>
      <c r="AI81" s="35"/>
      <c r="AJ81" s="38">
        <v>1</v>
      </c>
      <c r="AK81" s="38">
        <v>1</v>
      </c>
      <c r="AL81" s="38">
        <v>1</v>
      </c>
      <c r="AM81" s="38">
        <v>1</v>
      </c>
      <c r="AN81" s="38">
        <v>0</v>
      </c>
      <c r="AO81" s="38">
        <v>1</v>
      </c>
      <c r="AP81" s="38"/>
      <c r="AQ81" s="38"/>
      <c r="AR81" s="38"/>
      <c r="AS81" s="26"/>
      <c r="AT81" s="38" t="s">
        <v>22</v>
      </c>
      <c r="AU81" s="18" t="s">
        <v>35</v>
      </c>
      <c r="AV81" s="38">
        <v>90</v>
      </c>
      <c r="AW81" s="26"/>
      <c r="AX81" s="38" t="s">
        <v>102</v>
      </c>
      <c r="AY81" s="18" t="s">
        <v>35</v>
      </c>
      <c r="AZ81" s="75">
        <v>130</v>
      </c>
      <c r="BA81" s="45"/>
      <c r="BB81" s="38" t="s">
        <v>35</v>
      </c>
      <c r="BC81" s="18" t="s">
        <v>22</v>
      </c>
      <c r="BD81" s="75">
        <v>170</v>
      </c>
      <c r="BE81" s="45"/>
      <c r="BF81" s="75"/>
      <c r="BG81" s="75"/>
      <c r="BH81" s="75"/>
      <c r="BI81" s="50">
        <v>4</v>
      </c>
      <c r="BJ81" s="78">
        <v>53</v>
      </c>
      <c r="BK81" s="38">
        <v>67.400000000000006</v>
      </c>
      <c r="BL81" s="38">
        <v>1023.6</v>
      </c>
      <c r="BM81" s="38">
        <v>1024.3</v>
      </c>
      <c r="BN81" s="38" t="s">
        <v>66</v>
      </c>
      <c r="BO81" s="24">
        <v>2</v>
      </c>
      <c r="BP81" s="24">
        <v>1.2</v>
      </c>
      <c r="BQ81" s="38">
        <v>0</v>
      </c>
      <c r="BR81" s="24" t="s">
        <v>67</v>
      </c>
      <c r="BS81" s="24">
        <v>4</v>
      </c>
      <c r="BT81" s="24"/>
      <c r="BU81" s="31"/>
      <c r="BV81" s="25"/>
      <c r="BY81" s="171">
        <f t="shared" si="11"/>
        <v>0</v>
      </c>
      <c r="BZ81" s="172">
        <f t="shared" si="12"/>
        <v>0</v>
      </c>
      <c r="CA81" s="172">
        <f t="shared" si="13"/>
        <v>0</v>
      </c>
      <c r="CB81" s="48">
        <f t="shared" si="14"/>
        <v>0</v>
      </c>
    </row>
    <row r="82" spans="1:80" s="48" customFormat="1" x14ac:dyDescent="0.25">
      <c r="A82" s="46">
        <v>42463</v>
      </c>
      <c r="B82" s="47" t="str">
        <f>RIGHT(YEAR(Week1_PM!A92),2)&amp;TEXT(Week1_PM!A92-DATE(YEAR(Week1_PM!A92),1,0),"000")</f>
        <v>16091</v>
      </c>
      <c r="C82" s="48" t="s">
        <v>42</v>
      </c>
      <c r="D82" s="48" t="s">
        <v>61</v>
      </c>
      <c r="E82" s="24">
        <v>11</v>
      </c>
      <c r="F82" s="24">
        <v>6</v>
      </c>
      <c r="G82" s="24" t="s">
        <v>25</v>
      </c>
      <c r="H82" s="24">
        <v>744</v>
      </c>
      <c r="I82" s="24">
        <f t="shared" si="15"/>
        <v>144</v>
      </c>
      <c r="J82" s="20" t="s">
        <v>69</v>
      </c>
      <c r="K82" s="18"/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24"/>
      <c r="S82" s="24"/>
      <c r="T82" s="24"/>
      <c r="U82" s="7"/>
      <c r="V82" s="24"/>
      <c r="W82" s="24"/>
      <c r="X82" s="24"/>
      <c r="Y82" s="7"/>
      <c r="Z82" s="24"/>
      <c r="AA82" s="24"/>
      <c r="AB82" s="24"/>
      <c r="AC82" s="16"/>
      <c r="AG82" s="16"/>
      <c r="AH82" s="21">
        <v>0</v>
      </c>
      <c r="AI82" s="35"/>
      <c r="AJ82" s="38">
        <v>0</v>
      </c>
      <c r="AK82" s="38">
        <v>1</v>
      </c>
      <c r="AL82" s="38">
        <v>1</v>
      </c>
      <c r="AM82" s="38">
        <v>1</v>
      </c>
      <c r="AN82" s="38">
        <v>1</v>
      </c>
      <c r="AO82" s="38">
        <v>1</v>
      </c>
      <c r="AP82" s="24"/>
      <c r="AQ82" s="36"/>
      <c r="AR82" s="38" t="s">
        <v>103</v>
      </c>
      <c r="AS82" s="26"/>
      <c r="AT82" s="38" t="s">
        <v>82</v>
      </c>
      <c r="AU82" s="38" t="s">
        <v>35</v>
      </c>
      <c r="AV82" s="38">
        <v>330</v>
      </c>
      <c r="AW82" s="26"/>
      <c r="AX82" s="75" t="s">
        <v>22</v>
      </c>
      <c r="AY82" s="76" t="s">
        <v>22</v>
      </c>
      <c r="AZ82" s="118">
        <v>15</v>
      </c>
      <c r="BA82" s="45"/>
      <c r="BB82" s="75" t="s">
        <v>22</v>
      </c>
      <c r="BC82" s="75" t="s">
        <v>99</v>
      </c>
      <c r="BD82" s="75">
        <v>50</v>
      </c>
      <c r="BE82" s="45"/>
      <c r="BF82" s="75" t="s">
        <v>22</v>
      </c>
      <c r="BG82" s="75" t="s">
        <v>22</v>
      </c>
      <c r="BH82" s="75">
        <v>280</v>
      </c>
      <c r="BI82" s="50">
        <v>5</v>
      </c>
      <c r="BJ82" s="78">
        <v>53</v>
      </c>
      <c r="BK82" s="38">
        <v>67.400000000000006</v>
      </c>
      <c r="BL82" s="38">
        <v>1023.6</v>
      </c>
      <c r="BM82" s="38">
        <v>1024.3</v>
      </c>
      <c r="BN82" s="38" t="s">
        <v>66</v>
      </c>
      <c r="BO82" s="24">
        <v>1</v>
      </c>
      <c r="BP82" s="24">
        <v>2.1</v>
      </c>
      <c r="BQ82" s="38">
        <v>0</v>
      </c>
      <c r="BR82" s="24" t="s">
        <v>67</v>
      </c>
      <c r="BS82" s="24">
        <v>4</v>
      </c>
      <c r="BT82" s="24"/>
      <c r="BU82" s="31"/>
      <c r="BV82" s="25"/>
      <c r="BY82" s="171">
        <f t="shared" si="11"/>
        <v>0</v>
      </c>
      <c r="BZ82" s="172">
        <f t="shared" si="12"/>
        <v>0</v>
      </c>
      <c r="CA82" s="172">
        <f t="shared" si="13"/>
        <v>0</v>
      </c>
      <c r="CB82" s="48">
        <f t="shared" si="14"/>
        <v>0</v>
      </c>
    </row>
    <row r="83" spans="1:80" s="56" customFormat="1" x14ac:dyDescent="0.25">
      <c r="A83" s="54">
        <v>42463</v>
      </c>
      <c r="B83" s="55" t="str">
        <f>RIGHT(YEAR(Week1_PM!A93),2)&amp;TEXT(Week1_PM!A93-DATE(YEAR(Week1_PM!A93),1,0),"000")</f>
        <v>16091</v>
      </c>
      <c r="C83" s="56" t="s">
        <v>42</v>
      </c>
      <c r="D83" s="56" t="s">
        <v>61</v>
      </c>
      <c r="E83" s="57">
        <v>11</v>
      </c>
      <c r="F83" s="57">
        <v>7</v>
      </c>
      <c r="G83" s="57" t="s">
        <v>25</v>
      </c>
      <c r="H83" s="57">
        <v>751</v>
      </c>
      <c r="I83" s="57">
        <f t="shared" si="15"/>
        <v>151</v>
      </c>
      <c r="J83" s="63" t="s">
        <v>69</v>
      </c>
      <c r="K83" s="19"/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/>
      <c r="S83" s="57"/>
      <c r="T83" s="57"/>
      <c r="U83" s="70"/>
      <c r="V83" s="57"/>
      <c r="W83" s="57"/>
      <c r="X83" s="57"/>
      <c r="Y83" s="70"/>
      <c r="Z83" s="57"/>
      <c r="AA83" s="57"/>
      <c r="AB83" s="57"/>
      <c r="AC83" s="72"/>
      <c r="AG83" s="72"/>
      <c r="AH83" s="58">
        <v>0</v>
      </c>
      <c r="AI83" s="19"/>
      <c r="AJ83" s="57">
        <v>1</v>
      </c>
      <c r="AK83" s="57">
        <v>1</v>
      </c>
      <c r="AL83" s="57">
        <v>1</v>
      </c>
      <c r="AM83" s="57">
        <v>1</v>
      </c>
      <c r="AN83" s="57">
        <v>1</v>
      </c>
      <c r="AO83" s="57">
        <v>1</v>
      </c>
      <c r="AP83" s="57"/>
      <c r="AR83" s="57"/>
      <c r="AS83" s="70"/>
      <c r="AT83" s="57" t="s">
        <v>82</v>
      </c>
      <c r="AU83" s="57" t="s">
        <v>22</v>
      </c>
      <c r="AV83" s="57">
        <v>165</v>
      </c>
      <c r="AW83" s="70"/>
      <c r="AX83" s="59"/>
      <c r="AY83" s="57"/>
      <c r="AZ83" s="59"/>
      <c r="BA83" s="105"/>
      <c r="BB83" s="59"/>
      <c r="BC83" s="59"/>
      <c r="BD83" s="59"/>
      <c r="BE83" s="105"/>
      <c r="BF83" s="59"/>
      <c r="BG83" s="59"/>
      <c r="BH83" s="59"/>
      <c r="BI83" s="60">
        <v>1</v>
      </c>
      <c r="BJ83" s="98">
        <v>53</v>
      </c>
      <c r="BK83" s="57">
        <v>67.400000000000006</v>
      </c>
      <c r="BL83" s="57">
        <v>1023.6</v>
      </c>
      <c r="BM83" s="57">
        <v>1024.3</v>
      </c>
      <c r="BN83" s="57" t="s">
        <v>66</v>
      </c>
      <c r="BO83" s="57">
        <v>1</v>
      </c>
      <c r="BP83" s="57">
        <v>1.4</v>
      </c>
      <c r="BQ83" s="57">
        <v>0</v>
      </c>
      <c r="BR83" s="57" t="s">
        <v>67</v>
      </c>
      <c r="BS83" s="57">
        <v>4</v>
      </c>
      <c r="BT83" s="57"/>
      <c r="BU83" s="61"/>
      <c r="BV83" s="62"/>
      <c r="BY83" s="171">
        <f t="shared" si="11"/>
        <v>0</v>
      </c>
      <c r="BZ83" s="172">
        <f t="shared" si="12"/>
        <v>0</v>
      </c>
      <c r="CA83" s="172">
        <f t="shared" si="13"/>
        <v>0</v>
      </c>
      <c r="CB83" s="48">
        <f t="shared" si="14"/>
        <v>0</v>
      </c>
    </row>
    <row r="84" spans="1:80" s="48" customFormat="1" x14ac:dyDescent="0.25">
      <c r="A84" s="46" t="s">
        <v>60</v>
      </c>
      <c r="B84" s="47" t="s">
        <v>60</v>
      </c>
      <c r="C84" s="48" t="s">
        <v>60</v>
      </c>
      <c r="D84" s="48" t="s">
        <v>60</v>
      </c>
      <c r="E84" s="24">
        <v>12</v>
      </c>
      <c r="F84" s="24">
        <v>1</v>
      </c>
      <c r="G84" s="24" t="s">
        <v>25</v>
      </c>
      <c r="H84" s="24" t="s">
        <v>60</v>
      </c>
      <c r="I84" s="24" t="s">
        <v>60</v>
      </c>
      <c r="J84" s="20" t="s">
        <v>60</v>
      </c>
      <c r="K84" s="18"/>
      <c r="L84" s="24" t="s">
        <v>60</v>
      </c>
      <c r="M84" s="24" t="s">
        <v>60</v>
      </c>
      <c r="N84" s="24" t="s">
        <v>60</v>
      </c>
      <c r="O84" s="24" t="s">
        <v>60</v>
      </c>
      <c r="P84" s="24" t="s">
        <v>60</v>
      </c>
      <c r="Q84" s="24" t="s">
        <v>60</v>
      </c>
      <c r="R84" s="24"/>
      <c r="S84" s="24"/>
      <c r="T84" s="24"/>
      <c r="U84" s="7"/>
      <c r="V84" s="24"/>
      <c r="W84" s="24"/>
      <c r="X84" s="24"/>
      <c r="Y84" s="7"/>
      <c r="Z84" s="24"/>
      <c r="AA84" s="24"/>
      <c r="AB84" s="24"/>
      <c r="AC84" s="16"/>
      <c r="AG84" s="16"/>
      <c r="AH84" s="21">
        <v>0</v>
      </c>
      <c r="AI84" s="35"/>
      <c r="AJ84" s="24" t="s">
        <v>60</v>
      </c>
      <c r="AK84" s="24" t="s">
        <v>60</v>
      </c>
      <c r="AL84" s="24" t="s">
        <v>60</v>
      </c>
      <c r="AM84" s="24" t="s">
        <v>60</v>
      </c>
      <c r="AN84" s="24" t="s">
        <v>60</v>
      </c>
      <c r="AO84" s="24" t="s">
        <v>60</v>
      </c>
      <c r="AP84" s="24"/>
      <c r="AQ84" s="36"/>
      <c r="AR84" s="38"/>
      <c r="AS84" s="26"/>
      <c r="AT84" s="24"/>
      <c r="AU84" s="35"/>
      <c r="AV84" s="24"/>
      <c r="AW84" s="7"/>
      <c r="AX84" s="49"/>
      <c r="AY84" s="24"/>
      <c r="AZ84" s="49"/>
      <c r="BA84" s="23"/>
      <c r="BB84" s="49"/>
      <c r="BC84" s="49"/>
      <c r="BD84" s="49"/>
      <c r="BE84" s="23"/>
      <c r="BF84" s="49"/>
      <c r="BG84" s="49"/>
      <c r="BH84" s="49"/>
      <c r="BI84" s="50"/>
      <c r="BJ84" s="35" t="s">
        <v>60</v>
      </c>
      <c r="BK84" s="35" t="s">
        <v>60</v>
      </c>
      <c r="BL84" s="35" t="s">
        <v>60</v>
      </c>
      <c r="BM84" s="35" t="s">
        <v>60</v>
      </c>
      <c r="BN84" s="35" t="s">
        <v>60</v>
      </c>
      <c r="BO84" s="35" t="s">
        <v>60</v>
      </c>
      <c r="BP84" s="24" t="s">
        <v>60</v>
      </c>
      <c r="BQ84" s="24" t="s">
        <v>60</v>
      </c>
      <c r="BR84" s="24" t="s">
        <v>60</v>
      </c>
      <c r="BS84" s="24" t="s">
        <v>60</v>
      </c>
      <c r="BT84" s="24"/>
      <c r="BU84" s="31"/>
      <c r="BV84" s="25"/>
      <c r="BY84" s="171" t="str">
        <f t="shared" si="11"/>
        <v>-</v>
      </c>
      <c r="BZ84" s="172" t="str">
        <f t="shared" si="12"/>
        <v>-</v>
      </c>
      <c r="CA84" s="172" t="str">
        <f t="shared" si="13"/>
        <v>-</v>
      </c>
      <c r="CB84" s="48" t="str">
        <f t="shared" si="14"/>
        <v>-</v>
      </c>
    </row>
    <row r="85" spans="1:80" s="48" customFormat="1" x14ac:dyDescent="0.25">
      <c r="A85" s="46">
        <v>42463</v>
      </c>
      <c r="B85" s="47" t="str">
        <f>RIGHT(YEAR(Week1_PM!A95),2)&amp;TEXT(Week1_PM!A95-DATE(YEAR(Week1_PM!A95),1,0),"000")</f>
        <v>16091</v>
      </c>
      <c r="C85" s="48" t="s">
        <v>42</v>
      </c>
      <c r="D85" s="48" t="s">
        <v>61</v>
      </c>
      <c r="E85" s="24">
        <v>12</v>
      </c>
      <c r="F85" s="24">
        <v>2</v>
      </c>
      <c r="G85" s="24" t="s">
        <v>25</v>
      </c>
      <c r="H85" s="24">
        <v>759</v>
      </c>
      <c r="I85" s="24">
        <f t="shared" si="15"/>
        <v>159</v>
      </c>
      <c r="J85" s="20" t="s">
        <v>69</v>
      </c>
      <c r="K85" s="18"/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24"/>
      <c r="S85" s="24"/>
      <c r="T85" s="24"/>
      <c r="U85" s="7"/>
      <c r="V85" s="24"/>
      <c r="W85" s="24"/>
      <c r="X85" s="24"/>
      <c r="Y85" s="7"/>
      <c r="Z85" s="24"/>
      <c r="AA85" s="24"/>
      <c r="AB85" s="24"/>
      <c r="AC85" s="16"/>
      <c r="AG85" s="16"/>
      <c r="AH85" s="21">
        <v>0</v>
      </c>
      <c r="AI85" s="35"/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24"/>
      <c r="AQ85" s="36"/>
      <c r="AR85" s="38"/>
      <c r="AS85" s="26"/>
      <c r="AT85" s="24"/>
      <c r="AU85" s="35"/>
      <c r="AV85" s="24"/>
      <c r="AW85" s="7"/>
      <c r="AX85" s="49"/>
      <c r="AY85" s="24"/>
      <c r="AZ85" s="49"/>
      <c r="BA85" s="23"/>
      <c r="BB85" s="49"/>
      <c r="BC85" s="49"/>
      <c r="BD85" s="49"/>
      <c r="BE85" s="23"/>
      <c r="BF85" s="49"/>
      <c r="BG85" s="49"/>
      <c r="BH85" s="49"/>
      <c r="BI85" s="50"/>
      <c r="BJ85" s="78">
        <v>53</v>
      </c>
      <c r="BK85" s="38">
        <v>67.400000000000006</v>
      </c>
      <c r="BL85" s="38">
        <v>1023.6</v>
      </c>
      <c r="BM85" s="38">
        <v>1024.3</v>
      </c>
      <c r="BN85" s="38" t="s">
        <v>66</v>
      </c>
      <c r="BO85" s="24">
        <v>1</v>
      </c>
      <c r="BP85" s="24">
        <v>0</v>
      </c>
      <c r="BQ85" s="38">
        <v>0</v>
      </c>
      <c r="BR85" s="24"/>
      <c r="BS85" s="24">
        <v>4</v>
      </c>
      <c r="BT85" s="24"/>
      <c r="BU85" s="31"/>
      <c r="BV85" s="25"/>
      <c r="BY85" s="171">
        <f t="shared" si="11"/>
        <v>0</v>
      </c>
      <c r="BZ85" s="172">
        <f t="shared" si="12"/>
        <v>0</v>
      </c>
      <c r="CA85" s="172">
        <f t="shared" si="13"/>
        <v>0</v>
      </c>
      <c r="CB85" s="48">
        <f t="shared" si="14"/>
        <v>0</v>
      </c>
    </row>
    <row r="86" spans="1:80" s="48" customFormat="1" x14ac:dyDescent="0.25">
      <c r="A86" s="46">
        <v>42463</v>
      </c>
      <c r="B86" s="47" t="str">
        <f>RIGHT(YEAR(Week1_PM!A96),2)&amp;TEXT(Week1_PM!A96-DATE(YEAR(Week1_PM!A96),1,0),"000")</f>
        <v>16091</v>
      </c>
      <c r="C86" s="48" t="s">
        <v>42</v>
      </c>
      <c r="D86" s="48" t="s">
        <v>61</v>
      </c>
      <c r="E86" s="24">
        <v>12</v>
      </c>
      <c r="F86" s="24">
        <v>3</v>
      </c>
      <c r="G86" s="24" t="s">
        <v>25</v>
      </c>
      <c r="H86" s="24">
        <v>807</v>
      </c>
      <c r="I86" s="24">
        <f t="shared" si="15"/>
        <v>207</v>
      </c>
      <c r="J86" s="20" t="s">
        <v>69</v>
      </c>
      <c r="K86" s="18"/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24"/>
      <c r="S86" s="24"/>
      <c r="T86" s="24"/>
      <c r="U86" s="7"/>
      <c r="V86" s="24"/>
      <c r="W86" s="24"/>
      <c r="X86" s="24"/>
      <c r="Y86" s="7"/>
      <c r="Z86" s="24"/>
      <c r="AA86" s="24"/>
      <c r="AB86" s="24"/>
      <c r="AC86" s="16"/>
      <c r="AG86" s="16"/>
      <c r="AH86" s="21">
        <v>0</v>
      </c>
      <c r="AI86" s="35"/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24"/>
      <c r="AQ86" s="36"/>
      <c r="AR86" s="38"/>
      <c r="AS86" s="26"/>
      <c r="AT86" s="24"/>
      <c r="AU86" s="35"/>
      <c r="AV86" s="24"/>
      <c r="AW86" s="7"/>
      <c r="AX86" s="49"/>
      <c r="AY86" s="24"/>
      <c r="AZ86" s="49"/>
      <c r="BA86" s="23"/>
      <c r="BB86" s="49"/>
      <c r="BC86" s="49"/>
      <c r="BD86" s="49"/>
      <c r="BE86" s="23"/>
      <c r="BF86" s="49"/>
      <c r="BG86" s="49"/>
      <c r="BH86" s="49"/>
      <c r="BI86" s="50"/>
      <c r="BJ86" s="78">
        <v>53</v>
      </c>
      <c r="BK86" s="38">
        <v>67.400000000000006</v>
      </c>
      <c r="BL86" s="38">
        <v>1023.6</v>
      </c>
      <c r="BM86" s="38">
        <v>1024.3</v>
      </c>
      <c r="BN86" s="38" t="s">
        <v>66</v>
      </c>
      <c r="BO86" s="24">
        <v>1</v>
      </c>
      <c r="BP86" s="24">
        <v>3</v>
      </c>
      <c r="BQ86" s="38">
        <v>0</v>
      </c>
      <c r="BR86" s="24"/>
      <c r="BS86" s="24">
        <v>4</v>
      </c>
      <c r="BT86" s="24"/>
      <c r="BU86" s="31"/>
      <c r="BV86" s="25"/>
      <c r="BY86" s="171">
        <f t="shared" si="11"/>
        <v>0</v>
      </c>
      <c r="BZ86" s="172">
        <f t="shared" si="12"/>
        <v>0</v>
      </c>
      <c r="CA86" s="172">
        <f t="shared" si="13"/>
        <v>0</v>
      </c>
      <c r="CB86" s="48">
        <f t="shared" si="14"/>
        <v>0</v>
      </c>
    </row>
    <row r="87" spans="1:80" s="48" customFormat="1" x14ac:dyDescent="0.25">
      <c r="A87" s="46">
        <v>42463</v>
      </c>
      <c r="B87" s="47" t="str">
        <f>RIGHT(YEAR(Week1_PM!A97),2)&amp;TEXT(Week1_PM!A97-DATE(YEAR(Week1_PM!A97),1,0),"000")</f>
        <v>16091</v>
      </c>
      <c r="C87" s="48" t="s">
        <v>42</v>
      </c>
      <c r="D87" s="48" t="s">
        <v>61</v>
      </c>
      <c r="E87" s="24">
        <v>12</v>
      </c>
      <c r="F87" s="24">
        <v>4</v>
      </c>
      <c r="G87" s="24" t="s">
        <v>25</v>
      </c>
      <c r="H87" s="24">
        <v>815</v>
      </c>
      <c r="I87" s="24">
        <f t="shared" si="15"/>
        <v>215</v>
      </c>
      <c r="J87" s="20" t="s">
        <v>69</v>
      </c>
      <c r="K87" s="18"/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24"/>
      <c r="S87" s="24"/>
      <c r="T87" s="24"/>
      <c r="U87" s="7"/>
      <c r="V87" s="24"/>
      <c r="W87" s="24"/>
      <c r="X87" s="24"/>
      <c r="Y87" s="7"/>
      <c r="Z87" s="24"/>
      <c r="AA87" s="24"/>
      <c r="AB87" s="24"/>
      <c r="AC87" s="16"/>
      <c r="AG87" s="16"/>
      <c r="AH87" s="21">
        <v>0</v>
      </c>
      <c r="AI87" s="35"/>
      <c r="AJ87" s="38">
        <v>0</v>
      </c>
      <c r="AK87" s="38">
        <v>0</v>
      </c>
      <c r="AL87" s="38">
        <v>0</v>
      </c>
      <c r="AM87" s="38">
        <v>1</v>
      </c>
      <c r="AN87" s="38">
        <v>1</v>
      </c>
      <c r="AO87" s="38">
        <v>1</v>
      </c>
      <c r="AP87" s="24"/>
      <c r="AQ87" s="36"/>
      <c r="AR87" s="24"/>
      <c r="AS87" s="26"/>
      <c r="AT87" s="38" t="s">
        <v>104</v>
      </c>
      <c r="AU87" s="24" t="s">
        <v>35</v>
      </c>
      <c r="AV87" s="35">
        <v>335</v>
      </c>
      <c r="AW87" s="7"/>
      <c r="AX87" s="49" t="s">
        <v>22</v>
      </c>
      <c r="AY87" s="24" t="s">
        <v>22</v>
      </c>
      <c r="AZ87" s="49">
        <v>45</v>
      </c>
      <c r="BA87" s="23"/>
      <c r="BB87" s="49"/>
      <c r="BC87" s="49"/>
      <c r="BD87" s="49"/>
      <c r="BE87" s="23"/>
      <c r="BF87" s="49"/>
      <c r="BG87" s="49"/>
      <c r="BH87" s="49"/>
      <c r="BI87" s="50">
        <v>2</v>
      </c>
      <c r="BJ87" s="78">
        <v>53</v>
      </c>
      <c r="BK87" s="38">
        <v>67.400000000000006</v>
      </c>
      <c r="BL87" s="38">
        <v>1023.6</v>
      </c>
      <c r="BM87" s="38">
        <v>1024.3</v>
      </c>
      <c r="BN87" s="38" t="s">
        <v>66</v>
      </c>
      <c r="BO87" s="24">
        <v>1</v>
      </c>
      <c r="BP87" s="24">
        <v>3</v>
      </c>
      <c r="BQ87" s="38">
        <v>0</v>
      </c>
      <c r="BR87" s="24" t="s">
        <v>68</v>
      </c>
      <c r="BS87" s="24">
        <v>4</v>
      </c>
      <c r="BT87" s="24"/>
      <c r="BU87" s="31"/>
      <c r="BV87" s="25"/>
      <c r="BY87" s="171">
        <f t="shared" si="11"/>
        <v>0</v>
      </c>
      <c r="BZ87" s="172">
        <f t="shared" si="12"/>
        <v>0</v>
      </c>
      <c r="CA87" s="172">
        <f t="shared" si="13"/>
        <v>0</v>
      </c>
      <c r="CB87" s="48">
        <f t="shared" si="14"/>
        <v>0</v>
      </c>
    </row>
    <row r="88" spans="1:80" s="48" customFormat="1" x14ac:dyDescent="0.25">
      <c r="A88" s="46">
        <v>42463</v>
      </c>
      <c r="B88" s="47" t="str">
        <f>RIGHT(YEAR(Week1_PM!A98),2)&amp;TEXT(Week1_PM!A98-DATE(YEAR(Week1_PM!A98),1,0),"000")</f>
        <v>16091</v>
      </c>
      <c r="C88" s="48" t="s">
        <v>42</v>
      </c>
      <c r="D88" s="48" t="s">
        <v>61</v>
      </c>
      <c r="E88" s="24">
        <v>12</v>
      </c>
      <c r="F88" s="24">
        <v>5</v>
      </c>
      <c r="G88" s="24" t="s">
        <v>25</v>
      </c>
      <c r="H88" s="24">
        <v>822</v>
      </c>
      <c r="I88" s="24">
        <f t="shared" si="15"/>
        <v>222</v>
      </c>
      <c r="J88" s="20" t="s">
        <v>69</v>
      </c>
      <c r="K88" s="18"/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24"/>
      <c r="S88" s="24"/>
      <c r="T88" s="24"/>
      <c r="U88" s="7"/>
      <c r="V88" s="24"/>
      <c r="W88" s="24"/>
      <c r="X88" s="24"/>
      <c r="Y88" s="7"/>
      <c r="Z88" s="24"/>
      <c r="AA88" s="24"/>
      <c r="AB88" s="24"/>
      <c r="AC88" s="16"/>
      <c r="AG88" s="16"/>
      <c r="AH88" s="21">
        <v>0</v>
      </c>
      <c r="AI88" s="35"/>
      <c r="AJ88" s="38">
        <v>0</v>
      </c>
      <c r="AK88" s="38">
        <v>0</v>
      </c>
      <c r="AL88" s="38">
        <v>1</v>
      </c>
      <c r="AM88" s="38">
        <v>0</v>
      </c>
      <c r="AN88" s="38">
        <v>0</v>
      </c>
      <c r="AO88" s="38">
        <v>1</v>
      </c>
      <c r="AP88" s="24"/>
      <c r="AQ88" s="36"/>
      <c r="AR88" s="24"/>
      <c r="AS88" s="26"/>
      <c r="AT88" s="38" t="s">
        <v>105</v>
      </c>
      <c r="AU88" s="38" t="s">
        <v>35</v>
      </c>
      <c r="AV88" s="35">
        <v>350</v>
      </c>
      <c r="AW88" s="7"/>
      <c r="AX88" s="49"/>
      <c r="AY88" s="24"/>
      <c r="AZ88" s="52"/>
      <c r="BA88" s="23"/>
      <c r="BB88" s="49"/>
      <c r="BC88" s="49"/>
      <c r="BD88" s="49"/>
      <c r="BE88" s="23"/>
      <c r="BF88" s="49"/>
      <c r="BG88" s="49"/>
      <c r="BH88" s="49"/>
      <c r="BI88" s="50">
        <v>1</v>
      </c>
      <c r="BJ88" s="78">
        <v>53</v>
      </c>
      <c r="BK88" s="38">
        <v>67.400000000000006</v>
      </c>
      <c r="BL88" s="38">
        <v>1023.6</v>
      </c>
      <c r="BM88" s="38">
        <v>1024.3</v>
      </c>
      <c r="BN88" s="38" t="s">
        <v>66</v>
      </c>
      <c r="BO88" s="24">
        <v>2</v>
      </c>
      <c r="BP88" s="24">
        <v>1.6</v>
      </c>
      <c r="BQ88" s="38">
        <v>0</v>
      </c>
      <c r="BR88" s="24" t="s">
        <v>67</v>
      </c>
      <c r="BS88" s="24">
        <v>4</v>
      </c>
      <c r="BT88" s="24"/>
      <c r="BU88" s="31"/>
      <c r="BV88" s="25"/>
      <c r="BY88" s="171">
        <f t="shared" si="11"/>
        <v>0</v>
      </c>
      <c r="BZ88" s="172">
        <f t="shared" si="12"/>
        <v>0</v>
      </c>
      <c r="CA88" s="172">
        <f t="shared" si="13"/>
        <v>0</v>
      </c>
      <c r="CB88" s="48">
        <f t="shared" si="14"/>
        <v>0</v>
      </c>
    </row>
    <row r="89" spans="1:80" s="48" customFormat="1" x14ac:dyDescent="0.25">
      <c r="A89" s="46">
        <v>42463</v>
      </c>
      <c r="B89" s="47" t="str">
        <f>RIGHT(YEAR(Week1_PM!A99),2)&amp;TEXT(Week1_PM!A99-DATE(YEAR(Week1_PM!A99),1,0),"000")</f>
        <v>16091</v>
      </c>
      <c r="C89" s="48" t="s">
        <v>42</v>
      </c>
      <c r="D89" s="48" t="s">
        <v>61</v>
      </c>
      <c r="E89" s="24">
        <v>12</v>
      </c>
      <c r="F89" s="24">
        <v>6</v>
      </c>
      <c r="G89" s="24" t="s">
        <v>25</v>
      </c>
      <c r="H89" s="24">
        <v>833</v>
      </c>
      <c r="I89" s="24">
        <f t="shared" si="15"/>
        <v>233</v>
      </c>
      <c r="J89" s="20" t="s">
        <v>69</v>
      </c>
      <c r="K89" s="18"/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24"/>
      <c r="S89" s="24"/>
      <c r="T89" s="24"/>
      <c r="U89" s="7"/>
      <c r="V89" s="24"/>
      <c r="W89" s="24"/>
      <c r="X89" s="24"/>
      <c r="Y89" s="7"/>
      <c r="Z89" s="24"/>
      <c r="AA89" s="24"/>
      <c r="AB89" s="24"/>
      <c r="AC89" s="16"/>
      <c r="AG89" s="16"/>
      <c r="AH89" s="21">
        <v>0</v>
      </c>
      <c r="AI89" s="35"/>
      <c r="AJ89" s="38">
        <v>1</v>
      </c>
      <c r="AK89" s="38">
        <v>1</v>
      </c>
      <c r="AL89" s="38">
        <v>1</v>
      </c>
      <c r="AM89" s="38">
        <v>1</v>
      </c>
      <c r="AN89" s="38">
        <v>1</v>
      </c>
      <c r="AO89" s="38">
        <v>1</v>
      </c>
      <c r="AP89" s="24"/>
      <c r="AQ89" s="36"/>
      <c r="AR89" s="24"/>
      <c r="AS89" s="26"/>
      <c r="AT89" s="38" t="s">
        <v>22</v>
      </c>
      <c r="AU89" s="24" t="s">
        <v>22</v>
      </c>
      <c r="AV89" s="35">
        <v>60</v>
      </c>
      <c r="AW89" s="7"/>
      <c r="AX89" s="49"/>
      <c r="AY89" s="24"/>
      <c r="AZ89" s="49"/>
      <c r="BA89" s="23"/>
      <c r="BB89" s="49"/>
      <c r="BC89" s="49"/>
      <c r="BD89" s="49"/>
      <c r="BE89" s="23"/>
      <c r="BF89" s="49"/>
      <c r="BG89" s="49"/>
      <c r="BH89" s="49"/>
      <c r="BI89" s="50">
        <v>1</v>
      </c>
      <c r="BJ89" s="78">
        <v>53</v>
      </c>
      <c r="BK89" s="38">
        <v>67.400000000000006</v>
      </c>
      <c r="BL89" s="38">
        <v>1023.6</v>
      </c>
      <c r="BM89" s="38">
        <v>1024.3</v>
      </c>
      <c r="BN89" s="38" t="s">
        <v>66</v>
      </c>
      <c r="BO89" s="24">
        <v>2</v>
      </c>
      <c r="BP89" s="24">
        <v>3.1</v>
      </c>
      <c r="BQ89" s="38">
        <v>0</v>
      </c>
      <c r="BR89" s="24" t="s">
        <v>67</v>
      </c>
      <c r="BS89" s="24">
        <v>4</v>
      </c>
      <c r="BT89" s="24"/>
      <c r="BU89" s="31"/>
      <c r="BV89" s="25"/>
      <c r="BY89" s="171">
        <f t="shared" si="11"/>
        <v>0</v>
      </c>
      <c r="BZ89" s="172">
        <f t="shared" si="12"/>
        <v>0</v>
      </c>
      <c r="CA89" s="172">
        <f t="shared" si="13"/>
        <v>0</v>
      </c>
      <c r="CB89" s="48">
        <f t="shared" si="14"/>
        <v>0</v>
      </c>
    </row>
    <row r="90" spans="1:80" s="48" customFormat="1" x14ac:dyDescent="0.25">
      <c r="A90" s="46">
        <v>42463</v>
      </c>
      <c r="B90" s="47" t="str">
        <f>RIGHT(YEAR(Week1_PM!A100),2)&amp;TEXT(Week1_PM!A100-DATE(YEAR(Week1_PM!A100),1,0),"000")</f>
        <v>16091</v>
      </c>
      <c r="C90" s="48" t="s">
        <v>42</v>
      </c>
      <c r="D90" s="48" t="s">
        <v>61</v>
      </c>
      <c r="E90" s="24">
        <v>12</v>
      </c>
      <c r="F90" s="24">
        <v>7</v>
      </c>
      <c r="G90" s="24" t="s">
        <v>25</v>
      </c>
      <c r="H90" s="24">
        <v>841</v>
      </c>
      <c r="I90" s="24">
        <f t="shared" si="15"/>
        <v>241</v>
      </c>
      <c r="J90" s="20" t="s">
        <v>69</v>
      </c>
      <c r="K90" s="18"/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24"/>
      <c r="S90" s="24"/>
      <c r="T90" s="24"/>
      <c r="U90" s="7"/>
      <c r="V90" s="24"/>
      <c r="W90" s="24"/>
      <c r="X90" s="24"/>
      <c r="Y90" s="7"/>
      <c r="Z90" s="24"/>
      <c r="AA90" s="24"/>
      <c r="AB90" s="24"/>
      <c r="AC90" s="16"/>
      <c r="AG90" s="16"/>
      <c r="AH90" s="21">
        <v>0</v>
      </c>
      <c r="AI90" s="35"/>
      <c r="AJ90" s="38">
        <v>0</v>
      </c>
      <c r="AK90" s="38">
        <v>0</v>
      </c>
      <c r="AL90" s="38">
        <v>0</v>
      </c>
      <c r="AM90" s="38">
        <v>0</v>
      </c>
      <c r="AN90" s="38">
        <v>0</v>
      </c>
      <c r="AO90" s="38">
        <v>1</v>
      </c>
      <c r="AP90" s="24"/>
      <c r="AQ90" s="36"/>
      <c r="AR90" s="24"/>
      <c r="AS90" s="26"/>
      <c r="AT90" s="38" t="s">
        <v>35</v>
      </c>
      <c r="AU90" s="76" t="s">
        <v>22</v>
      </c>
      <c r="AV90" s="35">
        <v>180</v>
      </c>
      <c r="AW90" s="7"/>
      <c r="AX90" s="49"/>
      <c r="AY90" s="24"/>
      <c r="AZ90" s="49"/>
      <c r="BA90" s="23"/>
      <c r="BB90" s="49"/>
      <c r="BC90" s="49"/>
      <c r="BD90" s="49"/>
      <c r="BE90" s="23"/>
      <c r="BF90" s="49"/>
      <c r="BG90" s="49"/>
      <c r="BH90" s="49"/>
      <c r="BI90" s="50">
        <v>1</v>
      </c>
      <c r="BJ90" s="78">
        <v>53</v>
      </c>
      <c r="BK90" s="38">
        <v>67.400000000000006</v>
      </c>
      <c r="BL90" s="38">
        <v>1023.6</v>
      </c>
      <c r="BM90" s="38">
        <v>1024.3</v>
      </c>
      <c r="BN90" s="38" t="s">
        <v>66</v>
      </c>
      <c r="BO90" s="24">
        <v>3</v>
      </c>
      <c r="BP90" s="24">
        <v>1.1000000000000001</v>
      </c>
      <c r="BQ90" s="38">
        <v>0</v>
      </c>
      <c r="BR90" s="24" t="s">
        <v>67</v>
      </c>
      <c r="BS90" s="24">
        <v>4</v>
      </c>
      <c r="BT90" s="24"/>
      <c r="BU90" s="31"/>
      <c r="BV90" s="25"/>
      <c r="BY90" s="171">
        <f t="shared" si="11"/>
        <v>0</v>
      </c>
      <c r="BZ90" s="172">
        <f t="shared" si="12"/>
        <v>0</v>
      </c>
      <c r="CA90" s="172">
        <f t="shared" si="13"/>
        <v>0</v>
      </c>
      <c r="CB90" s="48">
        <f t="shared" si="14"/>
        <v>0</v>
      </c>
    </row>
    <row r="91" spans="1:80" s="56" customFormat="1" x14ac:dyDescent="0.25">
      <c r="A91" s="54">
        <v>42463</v>
      </c>
      <c r="B91" s="55" t="str">
        <f>RIGHT(YEAR(Week1_PM!A101),2)&amp;TEXT(Week1_PM!A101-DATE(YEAR(Week1_PM!A101),1,0),"000")</f>
        <v>16091</v>
      </c>
      <c r="C91" s="56" t="s">
        <v>42</v>
      </c>
      <c r="D91" s="48" t="s">
        <v>61</v>
      </c>
      <c r="E91" s="57">
        <v>12</v>
      </c>
      <c r="F91" s="57">
        <v>8</v>
      </c>
      <c r="G91" s="57" t="s">
        <v>25</v>
      </c>
      <c r="H91" s="57">
        <v>849</v>
      </c>
      <c r="I91" s="57">
        <f t="shared" si="15"/>
        <v>249</v>
      </c>
      <c r="J91" s="63" t="s">
        <v>69</v>
      </c>
      <c r="K91" s="19"/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/>
      <c r="S91" s="57"/>
      <c r="T91" s="57"/>
      <c r="U91" s="70"/>
      <c r="V91" s="57"/>
      <c r="W91" s="57"/>
      <c r="X91" s="57"/>
      <c r="Y91" s="70"/>
      <c r="Z91" s="57"/>
      <c r="AA91" s="57"/>
      <c r="AB91" s="57"/>
      <c r="AC91" s="72"/>
      <c r="AG91" s="72"/>
      <c r="AH91" s="58">
        <v>0</v>
      </c>
      <c r="AI91" s="19"/>
      <c r="AJ91" s="57">
        <v>0</v>
      </c>
      <c r="AK91" s="57">
        <v>0</v>
      </c>
      <c r="AL91" s="57">
        <v>0</v>
      </c>
      <c r="AM91" s="57">
        <v>0</v>
      </c>
      <c r="AN91" s="57">
        <v>0</v>
      </c>
      <c r="AO91" s="57">
        <v>0</v>
      </c>
      <c r="AP91" s="57"/>
      <c r="AR91" s="57"/>
      <c r="AS91" s="70"/>
      <c r="AT91" s="57"/>
      <c r="AU91" s="19"/>
      <c r="AV91" s="57"/>
      <c r="AW91" s="70"/>
      <c r="AX91" s="59"/>
      <c r="AY91" s="57"/>
      <c r="AZ91" s="59"/>
      <c r="BA91" s="105"/>
      <c r="BB91" s="59"/>
      <c r="BC91" s="59"/>
      <c r="BD91" s="59"/>
      <c r="BE91" s="105"/>
      <c r="BF91" s="59"/>
      <c r="BG91" s="59"/>
      <c r="BH91" s="59"/>
      <c r="BI91" s="60"/>
      <c r="BJ91" s="98">
        <v>53</v>
      </c>
      <c r="BK91" s="57">
        <v>67.400000000000006</v>
      </c>
      <c r="BL91" s="57">
        <v>1023.6</v>
      </c>
      <c r="BM91" s="57">
        <v>1024.3</v>
      </c>
      <c r="BN91" s="57" t="s">
        <v>66</v>
      </c>
      <c r="BO91" s="57">
        <v>1</v>
      </c>
      <c r="BP91" s="57">
        <v>3</v>
      </c>
      <c r="BQ91" s="57">
        <v>0</v>
      </c>
      <c r="BR91" s="57" t="s">
        <v>67</v>
      </c>
      <c r="BS91" s="57">
        <v>4</v>
      </c>
      <c r="BT91" s="57"/>
      <c r="BU91" s="61"/>
      <c r="BV91" s="62"/>
      <c r="BY91" s="171">
        <f t="shared" si="11"/>
        <v>0</v>
      </c>
      <c r="BZ91" s="172">
        <f t="shared" si="12"/>
        <v>0</v>
      </c>
      <c r="CA91" s="172">
        <f t="shared" si="13"/>
        <v>0</v>
      </c>
      <c r="CB91" s="48">
        <f t="shared" si="14"/>
        <v>0</v>
      </c>
    </row>
    <row r="92" spans="1:80" s="48" customFormat="1" x14ac:dyDescent="0.25">
      <c r="A92" s="48" t="s">
        <v>60</v>
      </c>
      <c r="B92" s="47" t="str">
        <f>RIGHT(YEAR(Week1_PM!A102),2)&amp;TEXT(Week1_PM!A102-DATE(YEAR(Week1_PM!A102),1,0),"000")</f>
        <v>16091</v>
      </c>
      <c r="C92" s="48" t="s">
        <v>42</v>
      </c>
      <c r="D92" s="48" t="s">
        <v>60</v>
      </c>
      <c r="E92" s="24">
        <v>13</v>
      </c>
      <c r="F92" s="24">
        <v>1</v>
      </c>
      <c r="G92" s="24" t="s">
        <v>25</v>
      </c>
      <c r="H92" s="24" t="s">
        <v>60</v>
      </c>
      <c r="I92" s="24" t="e">
        <f t="shared" si="15"/>
        <v>#VALUE!</v>
      </c>
      <c r="J92" s="20" t="s">
        <v>60</v>
      </c>
      <c r="K92" s="18"/>
      <c r="L92" s="24" t="s">
        <v>60</v>
      </c>
      <c r="M92" s="24" t="s">
        <v>60</v>
      </c>
      <c r="N92" s="24" t="s">
        <v>60</v>
      </c>
      <c r="O92" s="24" t="s">
        <v>60</v>
      </c>
      <c r="P92" s="24" t="s">
        <v>60</v>
      </c>
      <c r="Q92" s="24" t="s">
        <v>60</v>
      </c>
      <c r="R92" s="24"/>
      <c r="S92" s="38"/>
      <c r="T92" s="38"/>
      <c r="U92" s="26"/>
      <c r="V92" s="38"/>
      <c r="W92" s="38"/>
      <c r="X92" s="38"/>
      <c r="Y92" s="26"/>
      <c r="Z92" s="38"/>
      <c r="AA92" s="38"/>
      <c r="AB92" s="38"/>
      <c r="AC92" s="16"/>
      <c r="AG92" s="16"/>
      <c r="AH92" s="21" t="s">
        <v>60</v>
      </c>
      <c r="AI92" s="35"/>
      <c r="AJ92" s="24" t="s">
        <v>60</v>
      </c>
      <c r="AK92" s="24" t="s">
        <v>60</v>
      </c>
      <c r="AL92" s="24" t="s">
        <v>60</v>
      </c>
      <c r="AM92" s="24" t="s">
        <v>60</v>
      </c>
      <c r="AN92" s="24" t="s">
        <v>60</v>
      </c>
      <c r="AO92" s="24" t="s">
        <v>60</v>
      </c>
      <c r="AP92" s="38"/>
      <c r="AQ92" s="36"/>
      <c r="AR92" s="38"/>
      <c r="AS92" s="26"/>
      <c r="AT92" s="24"/>
      <c r="AU92" s="35"/>
      <c r="AV92" s="24"/>
      <c r="AW92" s="7"/>
      <c r="AX92" s="49"/>
      <c r="AY92" s="24"/>
      <c r="AZ92" s="49"/>
      <c r="BA92" s="23"/>
      <c r="BB92" s="49"/>
      <c r="BC92" s="49"/>
      <c r="BD92" s="49"/>
      <c r="BE92" s="23"/>
      <c r="BF92" s="49"/>
      <c r="BG92" s="49"/>
      <c r="BH92" s="49"/>
      <c r="BI92" s="50"/>
      <c r="BJ92" s="35" t="s">
        <v>60</v>
      </c>
      <c r="BK92" s="35" t="s">
        <v>60</v>
      </c>
      <c r="BL92" s="35" t="s">
        <v>60</v>
      </c>
      <c r="BM92" s="35" t="s">
        <v>60</v>
      </c>
      <c r="BN92" s="35" t="s">
        <v>60</v>
      </c>
      <c r="BO92" s="35" t="s">
        <v>60</v>
      </c>
      <c r="BP92" s="35" t="s">
        <v>60</v>
      </c>
      <c r="BQ92" s="35" t="s">
        <v>60</v>
      </c>
      <c r="BR92" s="35" t="s">
        <v>60</v>
      </c>
      <c r="BS92" s="24" t="s">
        <v>60</v>
      </c>
      <c r="BT92" s="24"/>
      <c r="BU92" s="31"/>
      <c r="BV92" s="25"/>
      <c r="BY92" s="171" t="str">
        <f t="shared" si="11"/>
        <v>-</v>
      </c>
      <c r="BZ92" s="172" t="str">
        <f t="shared" si="12"/>
        <v>-</v>
      </c>
      <c r="CA92" s="172" t="str">
        <f t="shared" si="13"/>
        <v>-</v>
      </c>
      <c r="CB92" s="48" t="str">
        <f t="shared" si="14"/>
        <v>-</v>
      </c>
    </row>
    <row r="93" spans="1:80" s="48" customFormat="1" x14ac:dyDescent="0.25">
      <c r="A93" s="48" t="s">
        <v>60</v>
      </c>
      <c r="B93" s="47" t="str">
        <f>RIGHT(YEAR(Week1_PM!A103),2)&amp;TEXT(Week1_PM!A103-DATE(YEAR(Week1_PM!A103),1,0),"000")</f>
        <v>16091</v>
      </c>
      <c r="C93" s="48" t="s">
        <v>42</v>
      </c>
      <c r="D93" s="48" t="s">
        <v>60</v>
      </c>
      <c r="E93" s="24">
        <v>13</v>
      </c>
      <c r="F93" s="24">
        <v>2</v>
      </c>
      <c r="G93" s="24" t="s">
        <v>25</v>
      </c>
      <c r="H93" s="24" t="s">
        <v>60</v>
      </c>
      <c r="I93" s="24" t="e">
        <f t="shared" si="15"/>
        <v>#VALUE!</v>
      </c>
      <c r="J93" s="20" t="s">
        <v>60</v>
      </c>
      <c r="K93" s="18"/>
      <c r="L93" s="24" t="s">
        <v>60</v>
      </c>
      <c r="M93" s="24" t="s">
        <v>60</v>
      </c>
      <c r="N93" s="24" t="s">
        <v>60</v>
      </c>
      <c r="O93" s="24" t="s">
        <v>60</v>
      </c>
      <c r="P93" s="24" t="s">
        <v>60</v>
      </c>
      <c r="Q93" s="24" t="s">
        <v>60</v>
      </c>
      <c r="R93" s="24"/>
      <c r="S93" s="38"/>
      <c r="T93" s="38"/>
      <c r="U93" s="26"/>
      <c r="V93" s="38"/>
      <c r="W93" s="38"/>
      <c r="X93" s="38"/>
      <c r="Y93" s="26"/>
      <c r="Z93" s="38"/>
      <c r="AA93" s="38"/>
      <c r="AB93" s="38"/>
      <c r="AC93" s="16"/>
      <c r="AG93" s="16"/>
      <c r="AH93" s="21" t="s">
        <v>60</v>
      </c>
      <c r="AI93" s="35"/>
      <c r="AJ93" s="24" t="s">
        <v>60</v>
      </c>
      <c r="AK93" s="24" t="s">
        <v>60</v>
      </c>
      <c r="AL93" s="24" t="s">
        <v>60</v>
      </c>
      <c r="AM93" s="24" t="s">
        <v>60</v>
      </c>
      <c r="AN93" s="24" t="s">
        <v>60</v>
      </c>
      <c r="AO93" s="24" t="s">
        <v>60</v>
      </c>
      <c r="AP93" s="38"/>
      <c r="AQ93" s="36"/>
      <c r="AR93" s="38"/>
      <c r="AS93" s="26"/>
      <c r="AT93" s="24"/>
      <c r="AU93" s="35"/>
      <c r="AV93" s="24"/>
      <c r="AW93" s="7"/>
      <c r="AX93" s="49"/>
      <c r="AY93" s="24"/>
      <c r="AZ93" s="49"/>
      <c r="BA93" s="23"/>
      <c r="BB93" s="49"/>
      <c r="BC93" s="49"/>
      <c r="BD93" s="49"/>
      <c r="BE93" s="23"/>
      <c r="BF93" s="49"/>
      <c r="BG93" s="49"/>
      <c r="BH93" s="49"/>
      <c r="BI93" s="50"/>
      <c r="BJ93" s="35" t="s">
        <v>60</v>
      </c>
      <c r="BK93" s="35" t="s">
        <v>60</v>
      </c>
      <c r="BL93" s="35" t="s">
        <v>60</v>
      </c>
      <c r="BM93" s="35" t="s">
        <v>60</v>
      </c>
      <c r="BN93" s="35" t="s">
        <v>60</v>
      </c>
      <c r="BO93" s="35" t="s">
        <v>60</v>
      </c>
      <c r="BP93" s="35" t="s">
        <v>60</v>
      </c>
      <c r="BQ93" s="35" t="s">
        <v>60</v>
      </c>
      <c r="BR93" s="35" t="s">
        <v>60</v>
      </c>
      <c r="BS93" s="24" t="s">
        <v>60</v>
      </c>
      <c r="BT93" s="24"/>
      <c r="BU93" s="31"/>
      <c r="BV93" s="25"/>
      <c r="BY93" s="171" t="str">
        <f t="shared" si="11"/>
        <v>-</v>
      </c>
      <c r="BZ93" s="172" t="str">
        <f t="shared" si="12"/>
        <v>-</v>
      </c>
      <c r="CA93" s="172" t="str">
        <f t="shared" si="13"/>
        <v>-</v>
      </c>
      <c r="CB93" s="48" t="str">
        <f t="shared" si="14"/>
        <v>-</v>
      </c>
    </row>
    <row r="94" spans="1:80" s="48" customFormat="1" x14ac:dyDescent="0.25">
      <c r="A94" s="48" t="s">
        <v>60</v>
      </c>
      <c r="B94" s="47" t="str">
        <f>RIGHT(YEAR(Week1_PM!A104),2)&amp;TEXT(Week1_PM!A104-DATE(YEAR(Week1_PM!A104),1,0),"000")</f>
        <v>16091</v>
      </c>
      <c r="C94" s="48" t="s">
        <v>42</v>
      </c>
      <c r="D94" s="48" t="s">
        <v>60</v>
      </c>
      <c r="E94" s="24">
        <v>13</v>
      </c>
      <c r="F94" s="24">
        <v>3</v>
      </c>
      <c r="G94" s="24" t="s">
        <v>25</v>
      </c>
      <c r="H94" s="24" t="s">
        <v>60</v>
      </c>
      <c r="I94" s="24" t="e">
        <f t="shared" si="15"/>
        <v>#VALUE!</v>
      </c>
      <c r="J94" s="20" t="s">
        <v>60</v>
      </c>
      <c r="K94" s="18"/>
      <c r="L94" s="24" t="s">
        <v>60</v>
      </c>
      <c r="M94" s="24" t="s">
        <v>60</v>
      </c>
      <c r="N94" s="24" t="s">
        <v>60</v>
      </c>
      <c r="O94" s="24" t="s">
        <v>60</v>
      </c>
      <c r="P94" s="24" t="s">
        <v>60</v>
      </c>
      <c r="Q94" s="24" t="s">
        <v>60</v>
      </c>
      <c r="R94" s="24"/>
      <c r="S94" s="38"/>
      <c r="T94" s="38"/>
      <c r="U94" s="26"/>
      <c r="V94" s="38"/>
      <c r="W94" s="38"/>
      <c r="X94" s="38"/>
      <c r="Y94" s="26"/>
      <c r="Z94" s="38"/>
      <c r="AA94" s="38"/>
      <c r="AB94" s="38"/>
      <c r="AC94" s="16"/>
      <c r="AG94" s="16"/>
      <c r="AH94" s="21" t="s">
        <v>60</v>
      </c>
      <c r="AI94" s="35"/>
      <c r="AJ94" s="24" t="s">
        <v>60</v>
      </c>
      <c r="AK94" s="24" t="s">
        <v>60</v>
      </c>
      <c r="AL94" s="24" t="s">
        <v>60</v>
      </c>
      <c r="AM94" s="24" t="s">
        <v>60</v>
      </c>
      <c r="AN94" s="24" t="s">
        <v>60</v>
      </c>
      <c r="AO94" s="24" t="s">
        <v>60</v>
      </c>
      <c r="AP94" s="38"/>
      <c r="AQ94" s="36"/>
      <c r="AR94" s="38"/>
      <c r="AS94" s="26"/>
      <c r="AT94" s="24"/>
      <c r="AU94" s="35"/>
      <c r="AV94" s="24"/>
      <c r="AW94" s="7"/>
      <c r="AX94" s="49"/>
      <c r="AY94" s="24"/>
      <c r="AZ94" s="49"/>
      <c r="BA94" s="23"/>
      <c r="BB94" s="49"/>
      <c r="BC94" s="49"/>
      <c r="BD94" s="49"/>
      <c r="BE94" s="23"/>
      <c r="BF94" s="49"/>
      <c r="BG94" s="49"/>
      <c r="BH94" s="49"/>
      <c r="BI94" s="50"/>
      <c r="BJ94" s="35" t="s">
        <v>60</v>
      </c>
      <c r="BK94" s="35" t="s">
        <v>60</v>
      </c>
      <c r="BL94" s="35" t="s">
        <v>60</v>
      </c>
      <c r="BM94" s="35" t="s">
        <v>60</v>
      </c>
      <c r="BN94" s="35" t="s">
        <v>60</v>
      </c>
      <c r="BO94" s="35" t="s">
        <v>60</v>
      </c>
      <c r="BP94" s="35" t="s">
        <v>60</v>
      </c>
      <c r="BQ94" s="35" t="s">
        <v>60</v>
      </c>
      <c r="BR94" s="35" t="s">
        <v>60</v>
      </c>
      <c r="BS94" s="24" t="s">
        <v>60</v>
      </c>
      <c r="BT94" s="24"/>
      <c r="BU94" s="31"/>
      <c r="BV94" s="25"/>
      <c r="BY94" s="171" t="str">
        <f t="shared" si="11"/>
        <v>-</v>
      </c>
      <c r="BZ94" s="172" t="str">
        <f t="shared" si="12"/>
        <v>-</v>
      </c>
      <c r="CA94" s="172" t="str">
        <f t="shared" si="13"/>
        <v>-</v>
      </c>
      <c r="CB94" s="48" t="str">
        <f t="shared" si="14"/>
        <v>-</v>
      </c>
    </row>
    <row r="95" spans="1:80" s="48" customFormat="1" x14ac:dyDescent="0.25">
      <c r="A95" s="48" t="s">
        <v>60</v>
      </c>
      <c r="B95" s="47" t="str">
        <f>RIGHT(YEAR(Week1_PM!A105),2)&amp;TEXT(Week1_PM!A105-DATE(YEAR(Week1_PM!A105),1,0),"000")</f>
        <v>16091</v>
      </c>
      <c r="C95" s="48" t="s">
        <v>42</v>
      </c>
      <c r="D95" s="48" t="s">
        <v>60</v>
      </c>
      <c r="E95" s="24">
        <v>13</v>
      </c>
      <c r="F95" s="24">
        <v>4</v>
      </c>
      <c r="G95" s="24" t="s">
        <v>25</v>
      </c>
      <c r="H95" s="24" t="s">
        <v>60</v>
      </c>
      <c r="I95" s="24" t="e">
        <f t="shared" si="15"/>
        <v>#VALUE!</v>
      </c>
      <c r="J95" s="20" t="s">
        <v>60</v>
      </c>
      <c r="K95" s="18"/>
      <c r="L95" s="24" t="s">
        <v>60</v>
      </c>
      <c r="M95" s="24" t="s">
        <v>60</v>
      </c>
      <c r="N95" s="24" t="s">
        <v>60</v>
      </c>
      <c r="O95" s="24" t="s">
        <v>60</v>
      </c>
      <c r="P95" s="24" t="s">
        <v>60</v>
      </c>
      <c r="Q95" s="24" t="s">
        <v>60</v>
      </c>
      <c r="R95" s="24"/>
      <c r="S95" s="38"/>
      <c r="T95" s="38"/>
      <c r="U95" s="26"/>
      <c r="V95" s="38"/>
      <c r="W95" s="38"/>
      <c r="X95" s="38"/>
      <c r="Y95" s="26"/>
      <c r="Z95" s="38"/>
      <c r="AA95" s="38"/>
      <c r="AB95" s="38"/>
      <c r="AC95" s="16"/>
      <c r="AG95" s="16"/>
      <c r="AH95" s="21" t="s">
        <v>60</v>
      </c>
      <c r="AI95" s="35"/>
      <c r="AJ95" s="24" t="s">
        <v>60</v>
      </c>
      <c r="AK95" s="24" t="s">
        <v>60</v>
      </c>
      <c r="AL95" s="24" t="s">
        <v>60</v>
      </c>
      <c r="AM95" s="24" t="s">
        <v>60</v>
      </c>
      <c r="AN95" s="24" t="s">
        <v>60</v>
      </c>
      <c r="AO95" s="24" t="s">
        <v>60</v>
      </c>
      <c r="AP95" s="38"/>
      <c r="AQ95" s="36"/>
      <c r="AR95" s="38"/>
      <c r="AS95" s="26"/>
      <c r="AT95" s="24"/>
      <c r="AU95" s="35"/>
      <c r="AV95" s="24"/>
      <c r="AW95" s="7"/>
      <c r="AX95" s="49"/>
      <c r="AY95" s="24"/>
      <c r="AZ95" s="49"/>
      <c r="BA95" s="23"/>
      <c r="BB95" s="49"/>
      <c r="BC95" s="49"/>
      <c r="BD95" s="49"/>
      <c r="BE95" s="23"/>
      <c r="BF95" s="49"/>
      <c r="BG95" s="49"/>
      <c r="BH95" s="49"/>
      <c r="BI95" s="50"/>
      <c r="BJ95" s="35" t="s">
        <v>60</v>
      </c>
      <c r="BK95" s="35" t="s">
        <v>60</v>
      </c>
      <c r="BL95" s="35" t="s">
        <v>60</v>
      </c>
      <c r="BM95" s="35" t="s">
        <v>60</v>
      </c>
      <c r="BN95" s="35" t="s">
        <v>60</v>
      </c>
      <c r="BO95" s="35" t="s">
        <v>60</v>
      </c>
      <c r="BP95" s="35" t="s">
        <v>60</v>
      </c>
      <c r="BQ95" s="35" t="s">
        <v>60</v>
      </c>
      <c r="BR95" s="35" t="s">
        <v>60</v>
      </c>
      <c r="BS95" s="24" t="s">
        <v>60</v>
      </c>
      <c r="BT95" s="24"/>
      <c r="BU95" s="31"/>
      <c r="BV95" s="25"/>
      <c r="BY95" s="171" t="str">
        <f t="shared" si="11"/>
        <v>-</v>
      </c>
      <c r="BZ95" s="172" t="str">
        <f t="shared" si="12"/>
        <v>-</v>
      </c>
      <c r="CA95" s="172" t="str">
        <f t="shared" si="13"/>
        <v>-</v>
      </c>
      <c r="CB95" s="48" t="str">
        <f t="shared" si="14"/>
        <v>-</v>
      </c>
    </row>
    <row r="96" spans="1:80" s="48" customFormat="1" x14ac:dyDescent="0.25">
      <c r="A96" s="48" t="s">
        <v>60</v>
      </c>
      <c r="B96" s="47" t="str">
        <f>RIGHT(YEAR(Week1_PM!A106),2)&amp;TEXT(Week1_PM!A106-DATE(YEAR(Week1_PM!A106),1,0),"000")</f>
        <v>16091</v>
      </c>
      <c r="C96" s="48" t="s">
        <v>42</v>
      </c>
      <c r="D96" s="48" t="s">
        <v>60</v>
      </c>
      <c r="E96" s="24">
        <v>13</v>
      </c>
      <c r="F96" s="24">
        <v>5</v>
      </c>
      <c r="G96" s="24" t="s">
        <v>25</v>
      </c>
      <c r="H96" s="24" t="s">
        <v>60</v>
      </c>
      <c r="I96" s="24" t="e">
        <f t="shared" si="15"/>
        <v>#VALUE!</v>
      </c>
      <c r="J96" s="20" t="s">
        <v>60</v>
      </c>
      <c r="K96" s="18"/>
      <c r="L96" s="24" t="s">
        <v>60</v>
      </c>
      <c r="M96" s="24" t="s">
        <v>60</v>
      </c>
      <c r="N96" s="24" t="s">
        <v>60</v>
      </c>
      <c r="O96" s="24" t="s">
        <v>60</v>
      </c>
      <c r="P96" s="24" t="s">
        <v>60</v>
      </c>
      <c r="Q96" s="24" t="s">
        <v>60</v>
      </c>
      <c r="R96" s="24"/>
      <c r="S96" s="38"/>
      <c r="T96" s="38"/>
      <c r="U96" s="26"/>
      <c r="V96" s="38"/>
      <c r="W96" s="38"/>
      <c r="X96" s="38"/>
      <c r="Y96" s="26"/>
      <c r="Z96" s="38"/>
      <c r="AA96" s="38"/>
      <c r="AB96" s="38"/>
      <c r="AC96" s="16"/>
      <c r="AG96" s="16"/>
      <c r="AH96" s="21" t="s">
        <v>60</v>
      </c>
      <c r="AI96" s="35"/>
      <c r="AJ96" s="24" t="s">
        <v>60</v>
      </c>
      <c r="AK96" s="24" t="s">
        <v>60</v>
      </c>
      <c r="AL96" s="24" t="s">
        <v>60</v>
      </c>
      <c r="AM96" s="24" t="s">
        <v>60</v>
      </c>
      <c r="AN96" s="24" t="s">
        <v>60</v>
      </c>
      <c r="AO96" s="24" t="s">
        <v>60</v>
      </c>
      <c r="AP96" s="38"/>
      <c r="AQ96" s="36"/>
      <c r="AR96" s="38"/>
      <c r="AS96" s="26"/>
      <c r="AT96" s="24"/>
      <c r="AU96" s="35"/>
      <c r="AV96" s="24"/>
      <c r="AW96" s="7"/>
      <c r="AX96" s="49"/>
      <c r="AY96" s="24"/>
      <c r="AZ96" s="49"/>
      <c r="BA96" s="23"/>
      <c r="BB96" s="49"/>
      <c r="BC96" s="49"/>
      <c r="BD96" s="49"/>
      <c r="BE96" s="23"/>
      <c r="BF96" s="49"/>
      <c r="BG96" s="49"/>
      <c r="BH96" s="49"/>
      <c r="BI96" s="50"/>
      <c r="BJ96" s="35" t="s">
        <v>60</v>
      </c>
      <c r="BK96" s="35" t="s">
        <v>60</v>
      </c>
      <c r="BL96" s="35" t="s">
        <v>60</v>
      </c>
      <c r="BM96" s="35" t="s">
        <v>60</v>
      </c>
      <c r="BN96" s="35" t="s">
        <v>60</v>
      </c>
      <c r="BO96" s="35" t="s">
        <v>60</v>
      </c>
      <c r="BP96" s="35" t="s">
        <v>60</v>
      </c>
      <c r="BQ96" s="35" t="s">
        <v>60</v>
      </c>
      <c r="BR96" s="35" t="s">
        <v>60</v>
      </c>
      <c r="BS96" s="24" t="s">
        <v>60</v>
      </c>
      <c r="BT96" s="24"/>
      <c r="BU96" s="31"/>
      <c r="BV96" s="25"/>
      <c r="BY96" s="171" t="str">
        <f t="shared" si="11"/>
        <v>-</v>
      </c>
      <c r="BZ96" s="172" t="str">
        <f t="shared" si="12"/>
        <v>-</v>
      </c>
      <c r="CA96" s="172" t="str">
        <f t="shared" si="13"/>
        <v>-</v>
      </c>
      <c r="CB96" s="48" t="str">
        <f t="shared" si="14"/>
        <v>-</v>
      </c>
    </row>
    <row r="97" spans="1:80" s="48" customFormat="1" x14ac:dyDescent="0.25">
      <c r="A97" s="48" t="s">
        <v>60</v>
      </c>
      <c r="B97" s="47" t="str">
        <f>RIGHT(YEAR(Week1_PM!A107),2)&amp;TEXT(Week1_PM!A107-DATE(YEAR(Week1_PM!A107),1,0),"000")</f>
        <v>16091</v>
      </c>
      <c r="C97" s="48" t="s">
        <v>42</v>
      </c>
      <c r="D97" s="48" t="s">
        <v>60</v>
      </c>
      <c r="E97" s="24">
        <v>13</v>
      </c>
      <c r="F97" s="24">
        <v>6</v>
      </c>
      <c r="G97" s="24" t="s">
        <v>25</v>
      </c>
      <c r="H97" s="24" t="s">
        <v>60</v>
      </c>
      <c r="I97" s="24" t="e">
        <f t="shared" si="15"/>
        <v>#VALUE!</v>
      </c>
      <c r="J97" s="20" t="s">
        <v>60</v>
      </c>
      <c r="K97" s="18"/>
      <c r="L97" s="24" t="s">
        <v>60</v>
      </c>
      <c r="M97" s="24" t="s">
        <v>60</v>
      </c>
      <c r="N97" s="24" t="s">
        <v>60</v>
      </c>
      <c r="O97" s="24" t="s">
        <v>60</v>
      </c>
      <c r="P97" s="24" t="s">
        <v>60</v>
      </c>
      <c r="Q97" s="24" t="s">
        <v>60</v>
      </c>
      <c r="R97" s="24"/>
      <c r="S97" s="38"/>
      <c r="T97" s="38"/>
      <c r="U97" s="26"/>
      <c r="V97" s="38"/>
      <c r="W97" s="38"/>
      <c r="X97" s="38"/>
      <c r="Y97" s="26"/>
      <c r="Z97" s="38"/>
      <c r="AA97" s="38"/>
      <c r="AB97" s="38"/>
      <c r="AC97" s="16"/>
      <c r="AG97" s="16"/>
      <c r="AH97" s="21" t="s">
        <v>60</v>
      </c>
      <c r="AI97" s="35"/>
      <c r="AJ97" s="24" t="s">
        <v>60</v>
      </c>
      <c r="AK97" s="24" t="s">
        <v>60</v>
      </c>
      <c r="AL97" s="24" t="s">
        <v>60</v>
      </c>
      <c r="AM97" s="24" t="s">
        <v>60</v>
      </c>
      <c r="AN97" s="24" t="s">
        <v>60</v>
      </c>
      <c r="AO97" s="24" t="s">
        <v>60</v>
      </c>
      <c r="AP97" s="38"/>
      <c r="AQ97" s="36"/>
      <c r="AR97" s="38"/>
      <c r="AS97" s="26"/>
      <c r="AT97" s="24"/>
      <c r="AU97" s="35"/>
      <c r="AV97" s="24"/>
      <c r="AW97" s="7"/>
      <c r="AX97" s="49"/>
      <c r="AY97" s="24"/>
      <c r="AZ97" s="49"/>
      <c r="BA97" s="23"/>
      <c r="BB97" s="49"/>
      <c r="BC97" s="49"/>
      <c r="BD97" s="49"/>
      <c r="BE97" s="23"/>
      <c r="BF97" s="49"/>
      <c r="BG97" s="49"/>
      <c r="BH97" s="49"/>
      <c r="BI97" s="50"/>
      <c r="BJ97" s="35" t="s">
        <v>60</v>
      </c>
      <c r="BK97" s="35" t="s">
        <v>60</v>
      </c>
      <c r="BL97" s="35" t="s">
        <v>60</v>
      </c>
      <c r="BM97" s="35" t="s">
        <v>60</v>
      </c>
      <c r="BN97" s="35" t="s">
        <v>60</v>
      </c>
      <c r="BO97" s="35" t="s">
        <v>60</v>
      </c>
      <c r="BP97" s="35" t="s">
        <v>60</v>
      </c>
      <c r="BQ97" s="35" t="s">
        <v>60</v>
      </c>
      <c r="BR97" s="35" t="s">
        <v>60</v>
      </c>
      <c r="BS97" s="24" t="s">
        <v>60</v>
      </c>
      <c r="BT97" s="24"/>
      <c r="BU97" s="31"/>
      <c r="BV97" s="25"/>
      <c r="BY97" s="171" t="str">
        <f t="shared" si="11"/>
        <v>-</v>
      </c>
      <c r="BZ97" s="172" t="str">
        <f t="shared" si="12"/>
        <v>-</v>
      </c>
      <c r="CA97" s="172" t="str">
        <f t="shared" si="13"/>
        <v>-</v>
      </c>
      <c r="CB97" s="48" t="str">
        <f t="shared" si="14"/>
        <v>-</v>
      </c>
    </row>
    <row r="98" spans="1:80" s="48" customFormat="1" x14ac:dyDescent="0.25">
      <c r="A98" s="48" t="s">
        <v>60</v>
      </c>
      <c r="B98" s="47" t="str">
        <f>RIGHT(YEAR(Week1_PM!A108),2)&amp;TEXT(Week1_PM!A108-DATE(YEAR(Week1_PM!A108),1,0),"000")</f>
        <v>16091</v>
      </c>
      <c r="C98" s="48" t="s">
        <v>42</v>
      </c>
      <c r="D98" s="48" t="s">
        <v>60</v>
      </c>
      <c r="E98" s="24">
        <v>13</v>
      </c>
      <c r="F98" s="24">
        <v>7</v>
      </c>
      <c r="G98" s="24" t="s">
        <v>25</v>
      </c>
      <c r="H98" s="24" t="s">
        <v>60</v>
      </c>
      <c r="I98" s="24" t="e">
        <f t="shared" si="15"/>
        <v>#VALUE!</v>
      </c>
      <c r="J98" s="20" t="s">
        <v>60</v>
      </c>
      <c r="K98" s="18"/>
      <c r="L98" s="24" t="s">
        <v>60</v>
      </c>
      <c r="M98" s="24" t="s">
        <v>60</v>
      </c>
      <c r="N98" s="24" t="s">
        <v>60</v>
      </c>
      <c r="O98" s="24" t="s">
        <v>60</v>
      </c>
      <c r="P98" s="24" t="s">
        <v>60</v>
      </c>
      <c r="Q98" s="24" t="s">
        <v>60</v>
      </c>
      <c r="R98" s="24"/>
      <c r="S98" s="38"/>
      <c r="T98" s="38"/>
      <c r="U98" s="26"/>
      <c r="V98" s="38"/>
      <c r="W98" s="38"/>
      <c r="X98" s="38"/>
      <c r="Y98" s="26"/>
      <c r="Z98" s="38"/>
      <c r="AA98" s="38"/>
      <c r="AB98" s="38"/>
      <c r="AC98" s="16"/>
      <c r="AG98" s="16"/>
      <c r="AH98" s="21" t="s">
        <v>60</v>
      </c>
      <c r="AI98" s="35"/>
      <c r="AJ98" s="24" t="s">
        <v>60</v>
      </c>
      <c r="AK98" s="24" t="s">
        <v>60</v>
      </c>
      <c r="AL98" s="24" t="s">
        <v>60</v>
      </c>
      <c r="AM98" s="24" t="s">
        <v>60</v>
      </c>
      <c r="AN98" s="24" t="s">
        <v>60</v>
      </c>
      <c r="AO98" s="24" t="s">
        <v>60</v>
      </c>
      <c r="AP98" s="38"/>
      <c r="AQ98" s="36"/>
      <c r="AR98" s="38"/>
      <c r="AS98" s="26"/>
      <c r="AT98" s="24"/>
      <c r="AU98" s="35"/>
      <c r="AV98" s="24"/>
      <c r="AW98" s="7"/>
      <c r="AX98" s="49"/>
      <c r="AY98" s="24"/>
      <c r="AZ98" s="49"/>
      <c r="BA98" s="23"/>
      <c r="BB98" s="49"/>
      <c r="BC98" s="49"/>
      <c r="BD98" s="49"/>
      <c r="BE98" s="23"/>
      <c r="BF98" s="49"/>
      <c r="BG98" s="49"/>
      <c r="BH98" s="49"/>
      <c r="BI98" s="50"/>
      <c r="BJ98" s="35" t="s">
        <v>60</v>
      </c>
      <c r="BK98" s="35" t="s">
        <v>60</v>
      </c>
      <c r="BL98" s="35" t="s">
        <v>60</v>
      </c>
      <c r="BM98" s="35" t="s">
        <v>60</v>
      </c>
      <c r="BN98" s="35" t="s">
        <v>60</v>
      </c>
      <c r="BO98" s="35" t="s">
        <v>60</v>
      </c>
      <c r="BP98" s="35" t="s">
        <v>60</v>
      </c>
      <c r="BQ98" s="35" t="s">
        <v>60</v>
      </c>
      <c r="BR98" s="35" t="s">
        <v>60</v>
      </c>
      <c r="BS98" s="24" t="s">
        <v>60</v>
      </c>
      <c r="BT98" s="24"/>
      <c r="BU98" s="31"/>
      <c r="BV98" s="25"/>
      <c r="BY98" s="171" t="str">
        <f t="shared" si="11"/>
        <v>-</v>
      </c>
      <c r="BZ98" s="172" t="str">
        <f t="shared" si="12"/>
        <v>-</v>
      </c>
      <c r="CA98" s="172" t="str">
        <f t="shared" si="13"/>
        <v>-</v>
      </c>
      <c r="CB98" s="48" t="str">
        <f t="shared" si="14"/>
        <v>-</v>
      </c>
    </row>
    <row r="99" spans="1:80" s="56" customFormat="1" x14ac:dyDescent="0.25">
      <c r="A99" s="56" t="s">
        <v>60</v>
      </c>
      <c r="B99" s="55" t="str">
        <f>RIGHT(YEAR(Week1_PM!A109),2)&amp;TEXT(Week1_PM!A109-DATE(YEAR(Week1_PM!A109),1,0),"000")</f>
        <v>16091</v>
      </c>
      <c r="C99" s="56" t="s">
        <v>42</v>
      </c>
      <c r="D99" s="56" t="s">
        <v>60</v>
      </c>
      <c r="E99" s="57">
        <v>13</v>
      </c>
      <c r="F99" s="57">
        <v>8</v>
      </c>
      <c r="G99" s="57" t="s">
        <v>25</v>
      </c>
      <c r="H99" s="57" t="s">
        <v>60</v>
      </c>
      <c r="I99" s="57" t="e">
        <f t="shared" si="15"/>
        <v>#VALUE!</v>
      </c>
      <c r="J99" s="58" t="s">
        <v>60</v>
      </c>
      <c r="K99" s="19"/>
      <c r="L99" s="57" t="s">
        <v>60</v>
      </c>
      <c r="M99" s="57" t="s">
        <v>60</v>
      </c>
      <c r="N99" s="57" t="s">
        <v>60</v>
      </c>
      <c r="O99" s="57" t="s">
        <v>60</v>
      </c>
      <c r="P99" s="57" t="s">
        <v>60</v>
      </c>
      <c r="Q99" s="57" t="s">
        <v>60</v>
      </c>
      <c r="R99" s="57"/>
      <c r="S99" s="57"/>
      <c r="T99" s="57"/>
      <c r="U99" s="70"/>
      <c r="V99" s="57"/>
      <c r="W99" s="57"/>
      <c r="X99" s="57"/>
      <c r="Y99" s="70"/>
      <c r="Z99" s="57"/>
      <c r="AA99" s="57"/>
      <c r="AB99" s="57"/>
      <c r="AC99" s="72"/>
      <c r="AG99" s="72"/>
      <c r="AH99" s="58" t="s">
        <v>60</v>
      </c>
      <c r="AI99" s="19"/>
      <c r="AJ99" s="57" t="s">
        <v>60</v>
      </c>
      <c r="AK99" s="57" t="s">
        <v>60</v>
      </c>
      <c r="AL99" s="57" t="s">
        <v>60</v>
      </c>
      <c r="AM99" s="57" t="s">
        <v>60</v>
      </c>
      <c r="AN99" s="57" t="s">
        <v>60</v>
      </c>
      <c r="AO99" s="57" t="s">
        <v>60</v>
      </c>
      <c r="AP99" s="57"/>
      <c r="AR99" s="57"/>
      <c r="AS99" s="70"/>
      <c r="AT99" s="57"/>
      <c r="AU99" s="19"/>
      <c r="AV99" s="57"/>
      <c r="AW99" s="70"/>
      <c r="AX99" s="59"/>
      <c r="AY99" s="57"/>
      <c r="AZ99" s="59"/>
      <c r="BA99" s="105"/>
      <c r="BB99" s="59"/>
      <c r="BC99" s="59"/>
      <c r="BD99" s="59"/>
      <c r="BE99" s="105"/>
      <c r="BF99" s="59"/>
      <c r="BG99" s="59"/>
      <c r="BH99" s="59"/>
      <c r="BI99" s="60"/>
      <c r="BJ99" s="19" t="s">
        <v>60</v>
      </c>
      <c r="BK99" s="19" t="s">
        <v>60</v>
      </c>
      <c r="BL99" s="19" t="s">
        <v>60</v>
      </c>
      <c r="BM99" s="19" t="s">
        <v>60</v>
      </c>
      <c r="BN99" s="19" t="s">
        <v>60</v>
      </c>
      <c r="BO99" s="19" t="s">
        <v>60</v>
      </c>
      <c r="BP99" s="19" t="s">
        <v>60</v>
      </c>
      <c r="BQ99" s="19" t="s">
        <v>60</v>
      </c>
      <c r="BR99" s="19" t="s">
        <v>60</v>
      </c>
      <c r="BS99" s="57" t="s">
        <v>60</v>
      </c>
      <c r="BT99" s="57"/>
      <c r="BU99" s="61"/>
      <c r="BV99" s="62"/>
      <c r="BY99" s="171" t="str">
        <f t="shared" si="11"/>
        <v>-</v>
      </c>
      <c r="BZ99" s="172" t="str">
        <f t="shared" si="12"/>
        <v>-</v>
      </c>
      <c r="CA99" s="172" t="str">
        <f t="shared" si="13"/>
        <v>-</v>
      </c>
      <c r="CB99" s="48" t="str">
        <f t="shared" si="14"/>
        <v>-</v>
      </c>
    </row>
    <row r="100" spans="1:80" s="48" customFormat="1" x14ac:dyDescent="0.25">
      <c r="A100" s="46">
        <v>42463</v>
      </c>
      <c r="B100" s="47" t="str">
        <f>RIGHT(YEAR(Week1_PM!A110),2)&amp;TEXT(Week1_PM!A110-DATE(YEAR(Week1_PM!A110),1,0),"000")</f>
        <v>16091</v>
      </c>
      <c r="C100" s="48" t="s">
        <v>42</v>
      </c>
      <c r="D100" s="36" t="s">
        <v>86</v>
      </c>
      <c r="E100" s="24">
        <v>14</v>
      </c>
      <c r="F100" s="24">
        <v>1</v>
      </c>
      <c r="G100" s="24" t="s">
        <v>25</v>
      </c>
      <c r="H100" s="24">
        <v>701</v>
      </c>
      <c r="I100" s="24">
        <f t="shared" si="15"/>
        <v>101</v>
      </c>
      <c r="J100" s="20"/>
      <c r="K100" s="18"/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/>
      <c r="S100" s="24"/>
      <c r="T100" s="24"/>
      <c r="U100" s="7"/>
      <c r="V100" s="24"/>
      <c r="W100" s="24"/>
      <c r="X100" s="24"/>
      <c r="Y100" s="7"/>
      <c r="Z100" s="24"/>
      <c r="AA100" s="24"/>
      <c r="AB100" s="24"/>
      <c r="AC100" s="16"/>
      <c r="AG100" s="16"/>
      <c r="AH100" s="21">
        <v>0</v>
      </c>
      <c r="AI100" s="35"/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/>
      <c r="AQ100" s="36"/>
      <c r="AR100" s="38"/>
      <c r="AS100" s="26"/>
      <c r="AT100" s="24"/>
      <c r="AU100" s="35"/>
      <c r="AV100" s="24"/>
      <c r="AW100" s="7"/>
      <c r="AX100" s="49"/>
      <c r="AY100" s="24"/>
      <c r="AZ100" s="49"/>
      <c r="BA100" s="23"/>
      <c r="BB100" s="49"/>
      <c r="BC100" s="49"/>
      <c r="BD100" s="49"/>
      <c r="BE100" s="23"/>
      <c r="BF100" s="49"/>
      <c r="BG100" s="49"/>
      <c r="BH100" s="49"/>
      <c r="BI100" s="50"/>
      <c r="BJ100" s="35">
        <v>57.1</v>
      </c>
      <c r="BK100" s="24">
        <v>63.4</v>
      </c>
      <c r="BL100" s="24">
        <v>1023.8</v>
      </c>
      <c r="BM100" s="24">
        <v>1024.8</v>
      </c>
      <c r="BN100" s="24" t="s">
        <v>66</v>
      </c>
      <c r="BO100" s="24">
        <v>1</v>
      </c>
      <c r="BP100" s="24">
        <v>1.4</v>
      </c>
      <c r="BQ100" s="24">
        <v>0</v>
      </c>
      <c r="BR100" s="24" t="s">
        <v>67</v>
      </c>
      <c r="BS100" s="24">
        <v>4</v>
      </c>
      <c r="BT100" s="24"/>
      <c r="BU100" s="31"/>
      <c r="BV100" s="25"/>
      <c r="BY100" s="171">
        <f t="shared" si="11"/>
        <v>0</v>
      </c>
      <c r="BZ100" s="172">
        <f t="shared" si="12"/>
        <v>0</v>
      </c>
      <c r="CA100" s="172">
        <f t="shared" si="13"/>
        <v>0</v>
      </c>
      <c r="CB100" s="48">
        <f t="shared" si="14"/>
        <v>0</v>
      </c>
    </row>
    <row r="101" spans="1:80" x14ac:dyDescent="0.25">
      <c r="A101" s="46">
        <v>42463</v>
      </c>
      <c r="B101" s="47" t="str">
        <f>RIGHT(YEAR(Week1_PM!A111),2)&amp;TEXT(Week1_PM!A111-DATE(YEAR(Week1_PM!A111),1,0),"000")</f>
        <v>16091</v>
      </c>
      <c r="C101" s="48" t="s">
        <v>42</v>
      </c>
      <c r="D101" s="36" t="s">
        <v>86</v>
      </c>
      <c r="E101" s="24">
        <v>14</v>
      </c>
      <c r="F101" s="24">
        <v>2</v>
      </c>
      <c r="G101" s="24" t="s">
        <v>25</v>
      </c>
      <c r="H101" s="24">
        <v>717</v>
      </c>
      <c r="I101" s="24">
        <f t="shared" si="15"/>
        <v>117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AH101" s="15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R101" s="11"/>
      <c r="AS101" s="26"/>
      <c r="AT101" s="1"/>
      <c r="AV101" s="1"/>
      <c r="AW101" s="7"/>
      <c r="BJ101" s="18">
        <v>57.1</v>
      </c>
      <c r="BK101" s="38">
        <v>63.4</v>
      </c>
      <c r="BL101" s="38">
        <v>1023.8</v>
      </c>
      <c r="BM101" s="38">
        <v>1024.8</v>
      </c>
      <c r="BN101" s="38" t="s">
        <v>66</v>
      </c>
      <c r="BO101" s="1">
        <v>1</v>
      </c>
      <c r="BP101" s="1">
        <v>2.2999999999999998</v>
      </c>
      <c r="BQ101" s="24">
        <v>0</v>
      </c>
      <c r="BR101" s="24" t="s">
        <v>67</v>
      </c>
      <c r="BS101" s="1">
        <v>4</v>
      </c>
      <c r="BU101" s="31"/>
      <c r="BV101" s="25"/>
      <c r="BY101" s="171">
        <f t="shared" si="11"/>
        <v>0</v>
      </c>
      <c r="BZ101" s="172">
        <f t="shared" si="12"/>
        <v>0</v>
      </c>
      <c r="CA101" s="172">
        <f t="shared" si="13"/>
        <v>0</v>
      </c>
      <c r="CB101" s="48">
        <f t="shared" si="14"/>
        <v>0</v>
      </c>
    </row>
    <row r="102" spans="1:80" x14ac:dyDescent="0.25">
      <c r="A102" s="46">
        <v>42463</v>
      </c>
      <c r="B102" s="47" t="str">
        <f>RIGHT(YEAR(Week1_PM!A112),2)&amp;TEXT(Week1_PM!A112-DATE(YEAR(Week1_PM!A112),1,0),"000")</f>
        <v>16091</v>
      </c>
      <c r="C102" s="48" t="s">
        <v>42</v>
      </c>
      <c r="D102" s="36" t="s">
        <v>86</v>
      </c>
      <c r="E102" s="24">
        <v>14</v>
      </c>
      <c r="F102" s="24">
        <v>3</v>
      </c>
      <c r="G102" s="24" t="s">
        <v>25</v>
      </c>
      <c r="H102" s="24">
        <v>731</v>
      </c>
      <c r="I102" s="24">
        <f t="shared" si="15"/>
        <v>131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AH102" s="15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R102" s="11"/>
      <c r="AS102" s="26"/>
      <c r="AT102" s="1"/>
      <c r="AV102" s="1"/>
      <c r="AW102" s="7"/>
      <c r="BJ102" s="18">
        <v>57.1</v>
      </c>
      <c r="BK102" s="38">
        <v>63.4</v>
      </c>
      <c r="BL102" s="38">
        <v>1023.8</v>
      </c>
      <c r="BM102" s="38">
        <v>1024.8</v>
      </c>
      <c r="BN102" s="38" t="s">
        <v>66</v>
      </c>
      <c r="BO102" s="1">
        <v>1</v>
      </c>
      <c r="BP102" s="1">
        <v>2.8</v>
      </c>
      <c r="BQ102" s="24">
        <v>0</v>
      </c>
      <c r="BR102" s="24" t="s">
        <v>67</v>
      </c>
      <c r="BS102" s="1">
        <v>4</v>
      </c>
      <c r="BU102" s="31"/>
      <c r="BV102" s="25"/>
      <c r="BY102" s="171">
        <f t="shared" si="11"/>
        <v>0</v>
      </c>
      <c r="BZ102" s="172">
        <f t="shared" si="12"/>
        <v>0</v>
      </c>
      <c r="CA102" s="172">
        <f t="shared" si="13"/>
        <v>0</v>
      </c>
      <c r="CB102" s="48">
        <f t="shared" si="14"/>
        <v>0</v>
      </c>
    </row>
    <row r="103" spans="1:80" x14ac:dyDescent="0.25">
      <c r="A103" s="46">
        <v>42463</v>
      </c>
      <c r="B103" s="47" t="str">
        <f>RIGHT(YEAR(Week1_PM!A113),2)&amp;TEXT(Week1_PM!A113-DATE(YEAR(Week1_PM!A113),1,0),"000")</f>
        <v>16091</v>
      </c>
      <c r="C103" s="48" t="s">
        <v>42</v>
      </c>
      <c r="D103" s="36" t="s">
        <v>86</v>
      </c>
      <c r="E103" s="24">
        <v>14</v>
      </c>
      <c r="F103" s="24">
        <v>4</v>
      </c>
      <c r="G103" s="24" t="s">
        <v>25</v>
      </c>
      <c r="H103" s="24">
        <v>743</v>
      </c>
      <c r="I103" s="24">
        <f t="shared" si="15"/>
        <v>143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AH103" s="15">
        <v>0</v>
      </c>
      <c r="AJ103" s="24">
        <v>1</v>
      </c>
      <c r="AK103" s="24">
        <v>1</v>
      </c>
      <c r="AL103" s="24">
        <v>0</v>
      </c>
      <c r="AM103" s="24">
        <v>0</v>
      </c>
      <c r="AN103" s="24">
        <v>0</v>
      </c>
      <c r="AO103" s="24">
        <v>0</v>
      </c>
      <c r="AR103" s="11"/>
      <c r="AS103" s="26"/>
      <c r="AT103" s="1" t="s">
        <v>22</v>
      </c>
      <c r="AU103" s="3" t="s">
        <v>35</v>
      </c>
      <c r="AV103" s="1">
        <v>141</v>
      </c>
      <c r="AW103" s="7"/>
      <c r="BI103" s="28">
        <v>1</v>
      </c>
      <c r="BJ103" s="18">
        <v>57.1</v>
      </c>
      <c r="BK103" s="38">
        <v>63.4</v>
      </c>
      <c r="BL103" s="38">
        <v>1023.8</v>
      </c>
      <c r="BM103" s="38">
        <v>1024.8</v>
      </c>
      <c r="BN103" s="38" t="s">
        <v>66</v>
      </c>
      <c r="BO103" s="1">
        <v>0</v>
      </c>
      <c r="BP103" s="1">
        <v>2.8</v>
      </c>
      <c r="BQ103" s="24">
        <v>0</v>
      </c>
      <c r="BR103" s="24" t="s">
        <v>67</v>
      </c>
      <c r="BS103" s="1">
        <v>4</v>
      </c>
      <c r="BU103" s="31"/>
      <c r="BV103" s="25"/>
      <c r="BY103" s="171">
        <f t="shared" si="11"/>
        <v>0</v>
      </c>
      <c r="BZ103" s="172">
        <f t="shared" si="12"/>
        <v>0</v>
      </c>
      <c r="CA103" s="172">
        <f t="shared" si="13"/>
        <v>0</v>
      </c>
      <c r="CB103" s="48">
        <f t="shared" si="14"/>
        <v>0</v>
      </c>
    </row>
    <row r="104" spans="1:80" x14ac:dyDescent="0.25">
      <c r="A104" s="46">
        <v>42463</v>
      </c>
      <c r="B104" s="47" t="str">
        <f>RIGHT(YEAR(Week1_PM!A114),2)&amp;TEXT(Week1_PM!A114-DATE(YEAR(Week1_PM!A114),1,0),"000")</f>
        <v>16091</v>
      </c>
      <c r="C104" s="48" t="s">
        <v>42</v>
      </c>
      <c r="D104" s="36" t="s">
        <v>86</v>
      </c>
      <c r="E104" s="24">
        <v>14</v>
      </c>
      <c r="F104" s="24">
        <v>5</v>
      </c>
      <c r="G104" s="24" t="s">
        <v>25</v>
      </c>
      <c r="H104" s="24">
        <v>757</v>
      </c>
      <c r="I104" s="24">
        <f t="shared" si="15"/>
        <v>157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AH104" s="15">
        <v>0</v>
      </c>
      <c r="AJ104" s="24">
        <v>0</v>
      </c>
      <c r="AK104" s="24">
        <v>1</v>
      </c>
      <c r="AL104" s="24">
        <v>0</v>
      </c>
      <c r="AM104" s="24">
        <v>1</v>
      </c>
      <c r="AN104" s="24">
        <v>1</v>
      </c>
      <c r="AO104" s="24">
        <v>1</v>
      </c>
      <c r="AR104" s="11"/>
      <c r="AS104" s="26"/>
      <c r="AT104" s="1" t="s">
        <v>22</v>
      </c>
      <c r="AU104" s="3" t="s">
        <v>35</v>
      </c>
      <c r="AV104" s="1">
        <v>122</v>
      </c>
      <c r="AW104" s="7"/>
      <c r="AX104" s="22" t="s">
        <v>22</v>
      </c>
      <c r="AY104" s="1" t="s">
        <v>35</v>
      </c>
      <c r="AZ104" s="22">
        <v>61</v>
      </c>
      <c r="BI104" s="28">
        <v>2</v>
      </c>
      <c r="BJ104" s="18">
        <v>57.1</v>
      </c>
      <c r="BK104" s="38">
        <v>63.4</v>
      </c>
      <c r="BL104" s="38">
        <v>1023.8</v>
      </c>
      <c r="BM104" s="38">
        <v>1024.8</v>
      </c>
      <c r="BN104" s="38" t="s">
        <v>66</v>
      </c>
      <c r="BO104" s="1">
        <v>0</v>
      </c>
      <c r="BP104" s="1">
        <v>2.1</v>
      </c>
      <c r="BQ104" s="24">
        <v>0</v>
      </c>
      <c r="BR104" s="24" t="s">
        <v>67</v>
      </c>
      <c r="BS104" s="1">
        <v>4</v>
      </c>
      <c r="BU104" s="31"/>
      <c r="BV104" s="25"/>
      <c r="BY104" s="171">
        <f t="shared" si="11"/>
        <v>0</v>
      </c>
      <c r="BZ104" s="172">
        <f t="shared" si="12"/>
        <v>0</v>
      </c>
      <c r="CA104" s="172">
        <f t="shared" si="13"/>
        <v>0</v>
      </c>
      <c r="CB104" s="48">
        <f t="shared" si="14"/>
        <v>0</v>
      </c>
    </row>
    <row r="105" spans="1:80" x14ac:dyDescent="0.25">
      <c r="A105" s="46">
        <v>42463</v>
      </c>
      <c r="B105" s="47" t="str">
        <f>RIGHT(YEAR(Week1_PM!A115),2)&amp;TEXT(Week1_PM!A115-DATE(YEAR(Week1_PM!A115),1,0),"000")</f>
        <v>16091</v>
      </c>
      <c r="C105" s="48" t="s">
        <v>42</v>
      </c>
      <c r="D105" s="36" t="s">
        <v>86</v>
      </c>
      <c r="E105" s="24">
        <v>14</v>
      </c>
      <c r="F105" s="24">
        <v>6</v>
      </c>
      <c r="G105" s="24" t="s">
        <v>25</v>
      </c>
      <c r="H105" s="24">
        <v>812</v>
      </c>
      <c r="I105" s="24">
        <f t="shared" si="15"/>
        <v>212</v>
      </c>
      <c r="L105" s="24">
        <v>0</v>
      </c>
      <c r="M105" s="24">
        <v>0</v>
      </c>
      <c r="N105" s="24">
        <v>0</v>
      </c>
      <c r="O105" s="24">
        <v>0</v>
      </c>
      <c r="P105" s="24">
        <v>1</v>
      </c>
      <c r="Q105" s="24">
        <v>1</v>
      </c>
      <c r="V105" s="1" t="s">
        <v>22</v>
      </c>
      <c r="W105" s="1" t="s">
        <v>35</v>
      </c>
      <c r="X105" s="1">
        <v>3</v>
      </c>
      <c r="AH105" s="15">
        <v>1</v>
      </c>
      <c r="AJ105" s="24">
        <v>0</v>
      </c>
      <c r="AK105" s="24">
        <v>0</v>
      </c>
      <c r="AL105" s="24">
        <v>0</v>
      </c>
      <c r="AM105" s="24">
        <v>1</v>
      </c>
      <c r="AN105" s="24">
        <v>0</v>
      </c>
      <c r="AO105" s="24">
        <v>0</v>
      </c>
      <c r="AR105" s="11"/>
      <c r="AS105" s="26"/>
      <c r="AT105" s="1" t="s">
        <v>22</v>
      </c>
      <c r="AU105" s="3" t="s">
        <v>35</v>
      </c>
      <c r="AV105" s="1">
        <v>318</v>
      </c>
      <c r="AW105" s="7"/>
      <c r="BI105" s="28">
        <v>1</v>
      </c>
      <c r="BJ105" s="18">
        <v>57.1</v>
      </c>
      <c r="BK105" s="38">
        <v>63.4</v>
      </c>
      <c r="BL105" s="38">
        <v>1023.8</v>
      </c>
      <c r="BM105" s="38">
        <v>1024.8</v>
      </c>
      <c r="BN105" s="38" t="s">
        <v>66</v>
      </c>
      <c r="BO105" s="1">
        <v>0</v>
      </c>
      <c r="BP105" s="1">
        <v>2.1</v>
      </c>
      <c r="BQ105" s="24">
        <v>0</v>
      </c>
      <c r="BR105" s="24" t="s">
        <v>67</v>
      </c>
      <c r="BS105" s="1">
        <v>4</v>
      </c>
      <c r="BU105" s="31"/>
      <c r="BV105" s="25"/>
      <c r="BY105" s="171">
        <f t="shared" si="11"/>
        <v>0</v>
      </c>
      <c r="BZ105" s="172">
        <f t="shared" si="12"/>
        <v>1</v>
      </c>
      <c r="CA105" s="172">
        <f t="shared" si="13"/>
        <v>0</v>
      </c>
      <c r="CB105" s="48">
        <f t="shared" si="14"/>
        <v>0</v>
      </c>
    </row>
    <row r="106" spans="1:80" x14ac:dyDescent="0.25">
      <c r="A106" s="46">
        <v>42463</v>
      </c>
      <c r="B106" s="47" t="str">
        <f>RIGHT(YEAR(Week1_PM!A116),2)&amp;TEXT(Week1_PM!A116-DATE(YEAR(Week1_PM!A116),1,0),"000")</f>
        <v>16091</v>
      </c>
      <c r="C106" s="48" t="s">
        <v>42</v>
      </c>
      <c r="D106" s="36" t="s">
        <v>86</v>
      </c>
      <c r="E106" s="24">
        <v>14</v>
      </c>
      <c r="F106" s="24">
        <v>7</v>
      </c>
      <c r="G106" s="24" t="s">
        <v>25</v>
      </c>
      <c r="H106" s="24">
        <v>825</v>
      </c>
      <c r="I106" s="24">
        <f t="shared" si="15"/>
        <v>225</v>
      </c>
      <c r="L106" s="24">
        <v>0</v>
      </c>
      <c r="M106" s="24">
        <v>0</v>
      </c>
      <c r="N106" s="24">
        <v>0</v>
      </c>
      <c r="O106" s="24">
        <v>0</v>
      </c>
      <c r="P106" s="24">
        <v>1</v>
      </c>
      <c r="Q106" s="24">
        <v>1</v>
      </c>
      <c r="V106" s="1" t="s">
        <v>22</v>
      </c>
      <c r="W106" s="1" t="s">
        <v>55</v>
      </c>
      <c r="X106" s="1">
        <v>138</v>
      </c>
      <c r="AH106" s="15">
        <v>1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R106" s="11"/>
      <c r="AS106" s="26"/>
      <c r="AT106" s="1"/>
      <c r="AV106" s="1"/>
      <c r="AW106" s="7"/>
      <c r="BJ106" s="18">
        <v>57.1</v>
      </c>
      <c r="BK106" s="38">
        <v>63.4</v>
      </c>
      <c r="BL106" s="38">
        <v>1023.8</v>
      </c>
      <c r="BM106" s="38">
        <v>1024.8</v>
      </c>
      <c r="BN106" s="38" t="s">
        <v>66</v>
      </c>
      <c r="BO106" s="1">
        <v>0</v>
      </c>
      <c r="BP106" s="1">
        <v>2.7</v>
      </c>
      <c r="BQ106" s="24">
        <v>0</v>
      </c>
      <c r="BR106" s="24" t="s">
        <v>67</v>
      </c>
      <c r="BS106" s="1">
        <v>4</v>
      </c>
      <c r="BU106" s="31"/>
      <c r="BV106" s="25"/>
      <c r="BY106" s="171">
        <f t="shared" si="11"/>
        <v>0</v>
      </c>
      <c r="BZ106" s="172">
        <f t="shared" si="12"/>
        <v>1</v>
      </c>
      <c r="CA106" s="172">
        <f t="shared" si="13"/>
        <v>0</v>
      </c>
      <c r="CB106" s="48">
        <f t="shared" si="14"/>
        <v>0</v>
      </c>
    </row>
    <row r="107" spans="1:80" x14ac:dyDescent="0.25">
      <c r="A107" s="93">
        <v>42463</v>
      </c>
      <c r="B107" s="47" t="str">
        <f>RIGHT(YEAR(Week1_PM!A117),2)&amp;TEXT(Week1_PM!A117-DATE(YEAR(Week1_PM!A117),1,0),"000")</f>
        <v>16091</v>
      </c>
      <c r="C107" s="48" t="s">
        <v>42</v>
      </c>
      <c r="D107" s="36" t="s">
        <v>86</v>
      </c>
      <c r="E107" s="24">
        <v>14</v>
      </c>
      <c r="F107" s="24">
        <v>8</v>
      </c>
      <c r="G107" s="24" t="s">
        <v>25</v>
      </c>
      <c r="H107" s="24">
        <v>838</v>
      </c>
      <c r="I107" s="24">
        <f t="shared" si="15"/>
        <v>238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AH107" s="15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R107" s="11"/>
      <c r="AS107" s="26"/>
      <c r="AT107" s="1"/>
      <c r="AV107" s="1"/>
      <c r="AW107" s="7"/>
      <c r="BJ107" s="18">
        <v>57.1</v>
      </c>
      <c r="BK107" s="38">
        <v>63.4</v>
      </c>
      <c r="BL107" s="38">
        <v>1023.8</v>
      </c>
      <c r="BM107" s="38">
        <v>1024.8</v>
      </c>
      <c r="BN107" s="38" t="s">
        <v>66</v>
      </c>
      <c r="BO107" s="1">
        <v>0</v>
      </c>
      <c r="BP107" s="1">
        <v>3.8</v>
      </c>
      <c r="BQ107" s="24">
        <v>0</v>
      </c>
      <c r="BR107" s="24" t="s">
        <v>67</v>
      </c>
      <c r="BS107" s="1">
        <v>4</v>
      </c>
      <c r="BU107" s="31"/>
      <c r="BV107" s="25"/>
      <c r="BY107" s="171">
        <f t="shared" si="11"/>
        <v>0</v>
      </c>
      <c r="BZ107" s="172">
        <f t="shared" si="12"/>
        <v>0</v>
      </c>
      <c r="CA107" s="172">
        <f t="shared" si="13"/>
        <v>0</v>
      </c>
      <c r="CB107" s="48">
        <f t="shared" si="14"/>
        <v>0</v>
      </c>
    </row>
    <row r="108" spans="1:80" s="68" customFormat="1" x14ac:dyDescent="0.25">
      <c r="A108" s="54">
        <v>42463</v>
      </c>
      <c r="B108" s="55" t="str">
        <f>RIGHT(YEAR(Week1_PM!A118),2)&amp;TEXT(Week1_PM!A118-DATE(YEAR(Week1_PM!A118),1,0),"000")</f>
        <v>16091</v>
      </c>
      <c r="C108" s="56" t="s">
        <v>42</v>
      </c>
      <c r="D108" s="68" t="s">
        <v>86</v>
      </c>
      <c r="E108" s="57">
        <v>14</v>
      </c>
      <c r="F108" s="57">
        <v>9</v>
      </c>
      <c r="G108" s="57" t="s">
        <v>25</v>
      </c>
      <c r="H108" s="57">
        <v>850</v>
      </c>
      <c r="I108" s="57">
        <f t="shared" si="15"/>
        <v>250</v>
      </c>
      <c r="J108" s="39"/>
      <c r="K108" s="5"/>
      <c r="L108" s="57">
        <v>0</v>
      </c>
      <c r="M108" s="57">
        <v>0</v>
      </c>
      <c r="N108" s="57">
        <v>0</v>
      </c>
      <c r="O108" s="57">
        <v>0</v>
      </c>
      <c r="P108" s="57">
        <v>0</v>
      </c>
      <c r="Q108" s="57">
        <v>0</v>
      </c>
      <c r="R108" s="69"/>
      <c r="S108" s="69"/>
      <c r="T108" s="69"/>
      <c r="U108" s="70"/>
      <c r="V108" s="69"/>
      <c r="W108" s="69"/>
      <c r="X108" s="69"/>
      <c r="Y108" s="70"/>
      <c r="Z108" s="69"/>
      <c r="AA108" s="69"/>
      <c r="AB108" s="69"/>
      <c r="AC108" s="72"/>
      <c r="AG108" s="72"/>
      <c r="AH108" s="71">
        <v>0</v>
      </c>
      <c r="AI108" s="5"/>
      <c r="AJ108" s="57">
        <v>0</v>
      </c>
      <c r="AK108" s="57">
        <v>0</v>
      </c>
      <c r="AL108" s="57">
        <v>0</v>
      </c>
      <c r="AM108" s="57">
        <v>0</v>
      </c>
      <c r="AN108" s="57">
        <v>0</v>
      </c>
      <c r="AO108" s="57">
        <v>0</v>
      </c>
      <c r="AP108" s="69"/>
      <c r="AR108" s="69"/>
      <c r="AS108" s="70"/>
      <c r="AT108" s="69"/>
      <c r="AU108" s="5"/>
      <c r="AV108" s="69"/>
      <c r="AW108" s="70"/>
      <c r="AX108" s="73"/>
      <c r="AY108" s="69"/>
      <c r="AZ108" s="73"/>
      <c r="BA108" s="105"/>
      <c r="BB108" s="73"/>
      <c r="BC108" s="73"/>
      <c r="BD108" s="73"/>
      <c r="BE108" s="105"/>
      <c r="BF108" s="73"/>
      <c r="BG108" s="73"/>
      <c r="BH108" s="73"/>
      <c r="BI108" s="74"/>
      <c r="BJ108" s="19">
        <v>57.1</v>
      </c>
      <c r="BK108" s="57">
        <v>63.4</v>
      </c>
      <c r="BL108" s="57">
        <v>1023.8</v>
      </c>
      <c r="BM108" s="57">
        <v>1024.8</v>
      </c>
      <c r="BN108" s="19" t="s">
        <v>66</v>
      </c>
      <c r="BO108" s="57">
        <v>0</v>
      </c>
      <c r="BP108" s="57">
        <v>1.9</v>
      </c>
      <c r="BQ108" s="57">
        <v>0</v>
      </c>
      <c r="BR108" s="57" t="s">
        <v>67</v>
      </c>
      <c r="BS108" s="69">
        <v>4</v>
      </c>
      <c r="BT108" s="69"/>
      <c r="BU108" s="61"/>
      <c r="BV108" s="62"/>
      <c r="BY108" s="171">
        <f t="shared" si="11"/>
        <v>0</v>
      </c>
      <c r="BZ108" s="172">
        <f t="shared" si="12"/>
        <v>0</v>
      </c>
      <c r="CA108" s="172">
        <f t="shared" si="13"/>
        <v>0</v>
      </c>
      <c r="CB108" s="48">
        <f t="shared" si="14"/>
        <v>0</v>
      </c>
    </row>
    <row r="109" spans="1:80" x14ac:dyDescent="0.25">
      <c r="E109" s="24"/>
      <c r="F109" s="24"/>
      <c r="AD109" t="s">
        <v>78</v>
      </c>
      <c r="AE109" s="83" t="s">
        <v>70</v>
      </c>
      <c r="AF109" s="83" t="s">
        <v>71</v>
      </c>
      <c r="AH109" s="15">
        <v>8</v>
      </c>
      <c r="BU109" s="31"/>
      <c r="BV109" s="25"/>
    </row>
    <row r="110" spans="1:80" x14ac:dyDescent="0.25">
      <c r="AE110" s="83" t="s">
        <v>72</v>
      </c>
      <c r="AF110" s="83" t="s">
        <v>73</v>
      </c>
      <c r="AH110" s="15">
        <f>SUM(AH4:AH108)</f>
        <v>8</v>
      </c>
      <c r="BU110" s="31"/>
      <c r="BV110" s="25"/>
    </row>
    <row r="111" spans="1:80" x14ac:dyDescent="0.25">
      <c r="AE111" s="83"/>
      <c r="AF111" s="83" t="s">
        <v>74</v>
      </c>
      <c r="AH111" s="15">
        <f>COUNT(L4:L108)</f>
        <v>94</v>
      </c>
      <c r="BU111" s="31"/>
      <c r="BV111" s="25"/>
    </row>
    <row r="112" spans="1:80" x14ac:dyDescent="0.25">
      <c r="AE112" s="1"/>
      <c r="AF112" s="1"/>
      <c r="BU112" s="31"/>
      <c r="BV112" s="25"/>
    </row>
    <row r="113" spans="23:74" x14ac:dyDescent="0.25">
      <c r="AE113" s="1"/>
      <c r="AF113" s="1"/>
      <c r="BU113" s="31"/>
      <c r="BV113" s="25"/>
    </row>
    <row r="114" spans="23:74" x14ac:dyDescent="0.25">
      <c r="AE114" s="1"/>
      <c r="AF114" s="1"/>
      <c r="BU114" s="31"/>
      <c r="BV114" s="25"/>
    </row>
    <row r="115" spans="23:74" x14ac:dyDescent="0.25">
      <c r="AE115" s="1"/>
      <c r="AF115" s="1"/>
      <c r="BU115" s="31"/>
      <c r="BV115" s="25"/>
    </row>
    <row r="116" spans="23:74" x14ac:dyDescent="0.25">
      <c r="W116" s="1" t="s">
        <v>142</v>
      </c>
      <c r="X116" s="173" t="s">
        <v>143</v>
      </c>
      <c r="Y116" s="173"/>
      <c r="Z116" s="173"/>
      <c r="BU116" s="31"/>
      <c r="BV116" s="25"/>
    </row>
    <row r="117" spans="23:74" x14ac:dyDescent="0.25">
      <c r="W117" s="1">
        <v>1</v>
      </c>
      <c r="X117" s="173" t="s">
        <v>141</v>
      </c>
      <c r="Y117" s="173"/>
      <c r="Z117" s="173"/>
      <c r="AE117" s="170" t="s">
        <v>137</v>
      </c>
      <c r="BU117" s="31"/>
      <c r="BV117" s="25"/>
    </row>
    <row r="118" spans="23:74" x14ac:dyDescent="0.25">
      <c r="W118" s="1">
        <v>2</v>
      </c>
      <c r="X118" s="173" t="s">
        <v>144</v>
      </c>
      <c r="Y118" s="173"/>
      <c r="Z118" s="173"/>
      <c r="AE118" t="s">
        <v>138</v>
      </c>
      <c r="AH118" s="15">
        <f>AH110+Week1_PM!AH120+Week2_AM!AH110+Week2_PM!AH110+Week3_AM!AL110+Week3_PM!AH111</f>
        <v>71</v>
      </c>
      <c r="BU118" s="31"/>
      <c r="BV118" s="25"/>
    </row>
    <row r="119" spans="23:74" x14ac:dyDescent="0.25">
      <c r="W119" s="1">
        <v>3</v>
      </c>
      <c r="X119" s="173">
        <v>3</v>
      </c>
      <c r="Y119" s="173"/>
      <c r="Z119" s="173"/>
      <c r="AF119" s="1" t="s">
        <v>76</v>
      </c>
      <c r="AH119" s="15">
        <f>AH110+Week2_AM!AH110+Week3_AM!AL110</f>
        <v>31</v>
      </c>
    </row>
    <row r="120" spans="23:74" x14ac:dyDescent="0.25">
      <c r="W120" s="1">
        <v>4</v>
      </c>
      <c r="X120" s="173" t="s">
        <v>145</v>
      </c>
      <c r="Y120" s="173"/>
      <c r="Z120" s="173"/>
      <c r="AF120" s="1" t="s">
        <v>77</v>
      </c>
      <c r="AH120" s="15">
        <f>Week1_PM!AH120+Week2_PM!AH110+Week3_PM!AH111</f>
        <v>40</v>
      </c>
    </row>
    <row r="121" spans="23:74" x14ac:dyDescent="0.25">
      <c r="W121" s="1">
        <v>5</v>
      </c>
      <c r="X121" s="173" t="s">
        <v>146</v>
      </c>
      <c r="Y121" s="173"/>
      <c r="Z121" s="173"/>
      <c r="AF121" t="s">
        <v>140</v>
      </c>
      <c r="AH121" s="15">
        <v>22</v>
      </c>
    </row>
    <row r="122" spans="23:74" x14ac:dyDescent="0.25">
      <c r="W122" s="1">
        <v>9</v>
      </c>
      <c r="X122" s="173">
        <v>3</v>
      </c>
      <c r="Y122" s="173"/>
      <c r="Z122" s="173"/>
    </row>
    <row r="123" spans="23:74" x14ac:dyDescent="0.25">
      <c r="W123" s="1">
        <v>14</v>
      </c>
      <c r="X123" s="173" t="s">
        <v>147</v>
      </c>
      <c r="Y123" s="173"/>
      <c r="Z123" s="173"/>
      <c r="AE123" s="1" t="s">
        <v>139</v>
      </c>
      <c r="AF123" s="1" t="s">
        <v>76</v>
      </c>
      <c r="AH123" s="15">
        <f>AH111+Week2_AM!AH111+Week3_AM!AL111</f>
        <v>240</v>
      </c>
    </row>
    <row r="124" spans="23:74" x14ac:dyDescent="0.25">
      <c r="AE124" s="1"/>
      <c r="AF124" s="1" t="s">
        <v>77</v>
      </c>
      <c r="AH124" s="15">
        <f>Week1_PM!AH121+Week2_PM!AH111+Week3_PM!AH112</f>
        <v>278</v>
      </c>
    </row>
    <row r="125" spans="23:74" x14ac:dyDescent="0.25">
      <c r="AF125" t="s">
        <v>74</v>
      </c>
      <c r="AH125" s="15">
        <f>AH111+Week1_PM!AH121+Week2_AM!AH111+Week2_PM!AH111+Week3_AM!AL111+Week3_PM!AH112</f>
        <v>518</v>
      </c>
    </row>
    <row r="126" spans="23:74" x14ac:dyDescent="0.25">
      <c r="AF126" t="s">
        <v>75</v>
      </c>
      <c r="AH126" s="15">
        <v>14</v>
      </c>
    </row>
    <row r="127" spans="23:74" x14ac:dyDescent="0.25">
      <c r="AF127" t="s">
        <v>70</v>
      </c>
      <c r="AH127" s="15">
        <f>COUNT(F4:F108)</f>
        <v>105</v>
      </c>
    </row>
  </sheetData>
  <sortState ref="A5:BX95">
    <sortCondition ref="E5:E95"/>
    <sortCondition ref="F5:F95"/>
  </sortState>
  <mergeCells count="17">
    <mergeCell ref="K1:AH1"/>
    <mergeCell ref="AI1:BI1"/>
    <mergeCell ref="AT2:AV2"/>
    <mergeCell ref="AX2:AZ2"/>
    <mergeCell ref="BB2:BD2"/>
    <mergeCell ref="V2:X2"/>
    <mergeCell ref="Z2:AB2"/>
    <mergeCell ref="AD2:AF2"/>
    <mergeCell ref="BF2:BH2"/>
    <mergeCell ref="X121:Z121"/>
    <mergeCell ref="X122:Z122"/>
    <mergeCell ref="X123:Z123"/>
    <mergeCell ref="X117:Z117"/>
    <mergeCell ref="X116:Z116"/>
    <mergeCell ref="X118:Z118"/>
    <mergeCell ref="X119:Z119"/>
    <mergeCell ref="X120:Z120"/>
  </mergeCells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0"/>
  <sheetViews>
    <sheetView topLeftCell="A80" zoomScale="70" zoomScaleNormal="70" workbookViewId="0">
      <pane xSplit="6" topLeftCell="G1" activePane="topRight" state="frozen"/>
      <selection pane="topRight" activeCell="AH39" sqref="AH39:AH118"/>
    </sheetView>
  </sheetViews>
  <sheetFormatPr defaultColWidth="11.25" defaultRowHeight="15.75" x14ac:dyDescent="0.25"/>
  <cols>
    <col min="1" max="1" width="10.125" bestFit="1" customWidth="1"/>
    <col min="2" max="2" width="6" bestFit="1" customWidth="1"/>
    <col min="3" max="3" width="3.25" bestFit="1" customWidth="1"/>
    <col min="4" max="4" width="3.875" bestFit="1" customWidth="1"/>
    <col min="5" max="5" width="5.75" style="1" bestFit="1" customWidth="1"/>
    <col min="6" max="6" width="6.75" style="1" customWidth="1"/>
    <col min="7" max="8" width="5.375" style="1" customWidth="1"/>
    <col min="9" max="9" width="7.375" style="1" customWidth="1"/>
    <col min="10" max="10" width="3.875" style="14" customWidth="1"/>
    <col min="11" max="11" width="6.875" style="9" bestFit="1" customWidth="1"/>
    <col min="12" max="17" width="2.25" style="1" customWidth="1"/>
    <col min="18" max="18" width="3.75" style="1" bestFit="1" customWidth="1"/>
    <col min="19" max="19" width="3.75" style="1" customWidth="1"/>
    <col min="20" max="20" width="8.25" style="1" customWidth="1"/>
    <col min="21" max="21" width="1" style="1" customWidth="1"/>
    <col min="22" max="22" width="5.25" style="1" customWidth="1"/>
    <col min="23" max="23" width="8.5" style="1" bestFit="1" customWidth="1"/>
    <col min="24" max="24" width="7.375" style="1" customWidth="1"/>
    <col min="25" max="25" width="2.125" style="7" customWidth="1"/>
    <col min="26" max="26" width="5.125" style="1" customWidth="1"/>
    <col min="27" max="27" width="8.5" style="1" bestFit="1" customWidth="1"/>
    <col min="28" max="28" width="7.625" style="1" customWidth="1"/>
    <col min="29" max="29" width="2.125" style="16" customWidth="1"/>
    <col min="30" max="30" width="4.75" customWidth="1"/>
    <col min="31" max="31" width="8.25" customWidth="1"/>
    <col min="32" max="32" width="7.375" customWidth="1"/>
    <col min="33" max="33" width="2.125" style="16" customWidth="1"/>
    <col min="34" max="34" width="8.125" style="15" customWidth="1"/>
    <col min="35" max="35" width="6.875" style="3" customWidth="1"/>
    <col min="36" max="41" width="1.875" style="1" customWidth="1"/>
    <col min="42" max="42" width="3.75" style="1" bestFit="1" customWidth="1"/>
    <col min="43" max="43" width="4.625" style="12" bestFit="1" customWidth="1"/>
    <col min="44" max="44" width="7.875" style="12" customWidth="1"/>
    <col min="45" max="45" width="1.75" style="12" customWidth="1"/>
    <col min="46" max="46" width="4.875" customWidth="1"/>
    <col min="47" max="47" width="4.875" style="3" customWidth="1"/>
    <col min="48" max="48" width="4.875" customWidth="1"/>
    <col min="49" max="49" width="1.75" style="16" customWidth="1"/>
    <col min="50" max="50" width="4.875" style="22" customWidth="1"/>
    <col min="51" max="51" width="4.875" style="1" customWidth="1"/>
    <col min="52" max="52" width="4.875" style="22" customWidth="1"/>
    <col min="53" max="53" width="1.75" style="23" customWidth="1"/>
    <col min="54" max="56" width="4.875" style="22" customWidth="1"/>
    <col min="57" max="57" width="1.75" style="23" customWidth="1"/>
    <col min="58" max="60" width="4.875" style="22" customWidth="1"/>
    <col min="61" max="61" width="4.875" style="42" customWidth="1"/>
    <col min="62" max="62" width="9.125" style="77" bestFit="1" customWidth="1"/>
    <col min="63" max="63" width="10" style="11" bestFit="1" customWidth="1"/>
    <col min="64" max="64" width="6.875" style="11" bestFit="1" customWidth="1"/>
    <col min="65" max="65" width="7.75" style="11" bestFit="1" customWidth="1"/>
    <col min="66" max="66" width="6.75" style="11" bestFit="1" customWidth="1"/>
    <col min="67" max="67" width="5.375" style="11" bestFit="1" customWidth="1"/>
    <col min="68" max="68" width="6" style="11" bestFit="1" customWidth="1"/>
    <col min="69" max="69" width="3.5" style="11" bestFit="1" customWidth="1"/>
    <col min="70" max="70" width="11.75" style="11" bestFit="1" customWidth="1"/>
    <col min="71" max="72" width="4.125" style="1" customWidth="1"/>
    <col min="73" max="73" width="11.25" style="2"/>
    <col min="75" max="75" width="18.375" bestFit="1" customWidth="1"/>
  </cols>
  <sheetData>
    <row r="1" spans="1:84" ht="17.45" customHeight="1" x14ac:dyDescent="0.25">
      <c r="K1" s="174" t="s">
        <v>16</v>
      </c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6"/>
      <c r="AI1" s="177" t="s">
        <v>17</v>
      </c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9"/>
    </row>
    <row r="2" spans="1:84" s="2" customFormat="1" x14ac:dyDescent="0.25">
      <c r="J2" s="14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80" t="s">
        <v>32</v>
      </c>
      <c r="W2" s="180"/>
      <c r="X2" s="180"/>
      <c r="Y2" s="17"/>
      <c r="Z2" s="180" t="s">
        <v>33</v>
      </c>
      <c r="AA2" s="180"/>
      <c r="AB2" s="180"/>
      <c r="AC2" s="8"/>
      <c r="AD2" s="180" t="s">
        <v>54</v>
      </c>
      <c r="AE2" s="180"/>
      <c r="AF2" s="180"/>
      <c r="AG2" s="8"/>
      <c r="AH2" s="13"/>
      <c r="AI2" s="1"/>
      <c r="AQ2" s="10"/>
      <c r="AR2" s="10"/>
      <c r="AS2" s="10"/>
      <c r="AT2" s="181" t="s">
        <v>32</v>
      </c>
      <c r="AU2" s="181"/>
      <c r="AV2" s="181"/>
      <c r="AW2" s="6"/>
      <c r="AX2" s="181" t="s">
        <v>33</v>
      </c>
      <c r="AY2" s="181"/>
      <c r="AZ2" s="181"/>
      <c r="BA2" s="104"/>
      <c r="BB2" s="181" t="s">
        <v>54</v>
      </c>
      <c r="BC2" s="181"/>
      <c r="BD2" s="181"/>
      <c r="BE2" s="104"/>
      <c r="BF2" s="182" t="s">
        <v>56</v>
      </c>
      <c r="BG2" s="182"/>
      <c r="BH2" s="182"/>
      <c r="BI2" s="10"/>
      <c r="BJ2" s="77"/>
      <c r="BK2" s="9"/>
      <c r="BL2" s="9"/>
      <c r="BM2" s="9"/>
      <c r="BN2" s="9"/>
      <c r="BO2" s="9"/>
      <c r="BP2" s="9"/>
      <c r="BQ2" s="9"/>
      <c r="BR2" s="9"/>
      <c r="BS2" s="3"/>
      <c r="BT2" s="3"/>
      <c r="BU2" s="2" t="s">
        <v>27</v>
      </c>
    </row>
    <row r="3" spans="1:84" s="4" customFormat="1" ht="30.6" customHeight="1" x14ac:dyDescent="0.25">
      <c r="A3" s="4" t="s">
        <v>0</v>
      </c>
      <c r="B3" s="4" t="s">
        <v>15</v>
      </c>
      <c r="C3" s="4" t="s">
        <v>36</v>
      </c>
      <c r="D3" s="4" t="s">
        <v>37</v>
      </c>
      <c r="E3" s="5" t="s">
        <v>1</v>
      </c>
      <c r="F3" s="5" t="s">
        <v>2</v>
      </c>
      <c r="G3" s="33" t="s">
        <v>18</v>
      </c>
      <c r="H3" s="41" t="s">
        <v>38</v>
      </c>
      <c r="I3" s="67" t="s">
        <v>62</v>
      </c>
      <c r="J3" s="14" t="s">
        <v>43</v>
      </c>
      <c r="K3" s="4" t="s">
        <v>21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30</v>
      </c>
      <c r="S3" s="27" t="s">
        <v>31</v>
      </c>
      <c r="T3" s="32" t="s">
        <v>40</v>
      </c>
      <c r="U3" s="32"/>
      <c r="V3" s="33" t="s">
        <v>26</v>
      </c>
      <c r="W3" s="33" t="s">
        <v>14</v>
      </c>
      <c r="X3" s="33" t="s">
        <v>34</v>
      </c>
      <c r="Y3" s="106"/>
      <c r="Z3" s="33" t="s">
        <v>26</v>
      </c>
      <c r="AA3" s="33" t="s">
        <v>14</v>
      </c>
      <c r="AB3" s="33" t="s">
        <v>34</v>
      </c>
      <c r="AC3" s="110"/>
      <c r="AD3" s="33" t="s">
        <v>26</v>
      </c>
      <c r="AE3" s="33" t="s">
        <v>14</v>
      </c>
      <c r="AF3" s="33" t="s">
        <v>34</v>
      </c>
      <c r="AG3" s="109"/>
      <c r="AH3" s="34" t="s">
        <v>41</v>
      </c>
      <c r="AI3" s="4" t="s">
        <v>21</v>
      </c>
      <c r="AJ3" s="5">
        <v>1</v>
      </c>
      <c r="AK3" s="5">
        <v>2</v>
      </c>
      <c r="AL3" s="5">
        <v>3</v>
      </c>
      <c r="AM3" s="5">
        <v>4</v>
      </c>
      <c r="AN3" s="5">
        <v>5</v>
      </c>
      <c r="AO3" s="5">
        <v>6</v>
      </c>
      <c r="AP3" s="5" t="s">
        <v>30</v>
      </c>
      <c r="AQ3" s="27" t="s">
        <v>31</v>
      </c>
      <c r="AR3" s="32" t="s">
        <v>40</v>
      </c>
      <c r="AS3" s="27"/>
      <c r="AT3" s="33" t="s">
        <v>26</v>
      </c>
      <c r="AU3" s="33" t="s">
        <v>14</v>
      </c>
      <c r="AV3" s="33" t="s">
        <v>34</v>
      </c>
      <c r="AW3" s="106"/>
      <c r="AX3" s="33" t="s">
        <v>26</v>
      </c>
      <c r="AY3" s="33" t="s">
        <v>14</v>
      </c>
      <c r="AZ3" s="33" t="s">
        <v>34</v>
      </c>
      <c r="BA3" s="106"/>
      <c r="BB3" s="33" t="s">
        <v>26</v>
      </c>
      <c r="BC3" s="33" t="s">
        <v>14</v>
      </c>
      <c r="BD3" s="33" t="s">
        <v>34</v>
      </c>
      <c r="BE3" s="106"/>
      <c r="BF3" s="33" t="s">
        <v>26</v>
      </c>
      <c r="BG3" s="33" t="s">
        <v>14</v>
      </c>
      <c r="BH3" s="33" t="s">
        <v>34</v>
      </c>
      <c r="BI3" s="33" t="s">
        <v>41</v>
      </c>
      <c r="BJ3" s="78" t="s">
        <v>5</v>
      </c>
      <c r="BK3" s="18" t="s">
        <v>6</v>
      </c>
      <c r="BL3" s="9" t="s">
        <v>7</v>
      </c>
      <c r="BM3" s="9" t="s">
        <v>8</v>
      </c>
      <c r="BN3" s="9" t="s">
        <v>9</v>
      </c>
      <c r="BO3" s="9" t="s">
        <v>10</v>
      </c>
      <c r="BP3" s="9" t="s">
        <v>11</v>
      </c>
      <c r="BQ3" s="9" t="s">
        <v>12</v>
      </c>
      <c r="BR3" s="9" t="s">
        <v>13</v>
      </c>
      <c r="BS3" s="5" t="s">
        <v>4</v>
      </c>
      <c r="BT3" s="5" t="s">
        <v>3</v>
      </c>
      <c r="BU3" s="5" t="s">
        <v>29</v>
      </c>
      <c r="BV3" s="5" t="s">
        <v>28</v>
      </c>
      <c r="BW3" s="4" t="s">
        <v>44</v>
      </c>
      <c r="CC3" s="4" t="s">
        <v>148</v>
      </c>
      <c r="CD3" s="4" t="s">
        <v>149</v>
      </c>
      <c r="CE3" s="4" t="s">
        <v>150</v>
      </c>
      <c r="CF3" s="4" t="s">
        <v>151</v>
      </c>
    </row>
    <row r="4" spans="1:84" s="48" customFormat="1" x14ac:dyDescent="0.25">
      <c r="A4" s="46">
        <v>42462</v>
      </c>
      <c r="B4" s="47" t="str">
        <f t="shared" ref="B4:B77" si="0">RIGHT(YEAR(A4),2)&amp;TEXT(A4-DATE(YEAR(A4),1,0),"000")</f>
        <v>16093</v>
      </c>
      <c r="C4" s="48" t="s">
        <v>42</v>
      </c>
      <c r="D4" s="48" t="s">
        <v>61</v>
      </c>
      <c r="E4" s="24">
        <v>1</v>
      </c>
      <c r="F4" s="24">
        <v>1</v>
      </c>
      <c r="G4" s="24" t="s">
        <v>25</v>
      </c>
      <c r="H4" s="24">
        <v>1848</v>
      </c>
      <c r="I4" s="24">
        <f t="shared" ref="I4:I77" si="1">H4-600</f>
        <v>1248</v>
      </c>
      <c r="J4" s="20" t="s">
        <v>69</v>
      </c>
      <c r="K4" s="18"/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/>
      <c r="S4" s="24"/>
      <c r="T4" s="24"/>
      <c r="U4" s="24"/>
      <c r="V4" s="24"/>
      <c r="W4" s="24"/>
      <c r="X4" s="24"/>
      <c r="Y4" s="7"/>
      <c r="Z4" s="24"/>
      <c r="AA4" s="24"/>
      <c r="AB4" s="24"/>
      <c r="AC4" s="16"/>
      <c r="AG4" s="16"/>
      <c r="AH4" s="21"/>
      <c r="AI4" s="35"/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/>
      <c r="AQ4" s="36"/>
      <c r="AR4" s="36"/>
      <c r="AS4" s="36"/>
      <c r="AU4" s="35"/>
      <c r="AW4" s="16"/>
      <c r="AX4" s="49"/>
      <c r="AY4" s="24"/>
      <c r="AZ4" s="49"/>
      <c r="BA4" s="23"/>
      <c r="BB4" s="49"/>
      <c r="BC4" s="49"/>
      <c r="BD4" s="49"/>
      <c r="BE4" s="23"/>
      <c r="BF4" s="49"/>
      <c r="BG4" s="49"/>
      <c r="BH4" s="85"/>
      <c r="BI4" s="49"/>
      <c r="BJ4" s="79">
        <v>71.599999999999994</v>
      </c>
      <c r="BK4" s="75">
        <v>66.900000000000006</v>
      </c>
      <c r="BL4" s="75">
        <v>1020</v>
      </c>
      <c r="BM4" s="75">
        <v>1020.5</v>
      </c>
      <c r="BN4" s="18" t="s">
        <v>66</v>
      </c>
      <c r="BO4" s="38">
        <v>3</v>
      </c>
      <c r="BP4" s="38">
        <v>11</v>
      </c>
      <c r="BQ4" s="38">
        <v>0</v>
      </c>
      <c r="BR4" s="38" t="s">
        <v>67</v>
      </c>
      <c r="BS4" s="24">
        <v>5</v>
      </c>
      <c r="BT4" s="24"/>
      <c r="BU4" s="24"/>
      <c r="BV4" s="24"/>
      <c r="BW4" s="24"/>
      <c r="BX4" s="24"/>
      <c r="BY4" s="31"/>
      <c r="BZ4" s="25"/>
      <c r="CA4" s="48" t="s">
        <v>52</v>
      </c>
      <c r="CC4" s="48">
        <f>IF(G4="B-C",IF(AND(SUM(L4:O4)=0,P4=1,Q4=0),1,IF(L4="-","-",0)),IF(AND(SUM(L4:O4)=0,P4=0,Q4=1),1,IF(L4="-","-",0)))</f>
        <v>0</v>
      </c>
      <c r="CD4" s="48">
        <f>IF(AND(SUM(L4:O4)=0,P4=1,Q4=1),1,IF(L4="-","-",0))</f>
        <v>0</v>
      </c>
      <c r="CE4" s="48">
        <f>IF(G4="B-C",IF(AND(SUM(L4:O4)=0,P4=0,Q4=1),1,IF(L4="-","-",0)),IF(AND(SUM(L4:O4)=0,P4=1,Q4=0),1,IF(L4="-","-",0)))</f>
        <v>0</v>
      </c>
      <c r="CF4" s="171">
        <f>IF(AND(SUM(L4:O4)&gt;0,P4=0,Q4=0),1,IF(L4="-","-",0))</f>
        <v>0</v>
      </c>
    </row>
    <row r="5" spans="1:84" s="48" customFormat="1" x14ac:dyDescent="0.25">
      <c r="A5" s="46">
        <v>42462</v>
      </c>
      <c r="B5" s="47" t="str">
        <f t="shared" si="0"/>
        <v>16093</v>
      </c>
      <c r="C5" s="48" t="s">
        <v>42</v>
      </c>
      <c r="D5" s="48" t="s">
        <v>61</v>
      </c>
      <c r="E5" s="24">
        <v>1</v>
      </c>
      <c r="F5" s="24">
        <v>2</v>
      </c>
      <c r="G5" s="24" t="s">
        <v>25</v>
      </c>
      <c r="H5" s="24">
        <v>1802</v>
      </c>
      <c r="I5" s="24">
        <f t="shared" si="1"/>
        <v>1202</v>
      </c>
      <c r="J5" s="20" t="s">
        <v>69</v>
      </c>
      <c r="K5" s="18"/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/>
      <c r="S5" s="24"/>
      <c r="T5" s="24"/>
      <c r="U5" s="24"/>
      <c r="V5" s="24"/>
      <c r="W5" s="24"/>
      <c r="X5" s="24"/>
      <c r="Y5" s="7"/>
      <c r="Z5" s="24"/>
      <c r="AA5" s="24"/>
      <c r="AB5" s="24"/>
      <c r="AC5" s="16"/>
      <c r="AG5" s="16"/>
      <c r="AH5" s="21"/>
      <c r="AI5" s="35"/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/>
      <c r="AQ5" s="36"/>
      <c r="AR5" s="36"/>
      <c r="AS5" s="36"/>
      <c r="AU5" s="35"/>
      <c r="AW5" s="16"/>
      <c r="AX5" s="49"/>
      <c r="AY5" s="24"/>
      <c r="AZ5" s="49"/>
      <c r="BA5" s="23"/>
      <c r="BB5" s="49"/>
      <c r="BC5" s="49"/>
      <c r="BD5" s="49"/>
      <c r="BE5" s="23"/>
      <c r="BF5" s="49"/>
      <c r="BG5" s="49"/>
      <c r="BH5" s="50"/>
      <c r="BI5" s="49"/>
      <c r="BJ5" s="79">
        <v>71.599999999999994</v>
      </c>
      <c r="BK5" s="75">
        <v>66.900000000000006</v>
      </c>
      <c r="BL5" s="75">
        <v>1020</v>
      </c>
      <c r="BM5" s="75">
        <v>1020.5</v>
      </c>
      <c r="BN5" s="18" t="s">
        <v>66</v>
      </c>
      <c r="BO5" s="38">
        <v>2</v>
      </c>
      <c r="BP5" s="38">
        <v>7.3</v>
      </c>
      <c r="BQ5" s="38">
        <v>0</v>
      </c>
      <c r="BR5" s="38" t="s">
        <v>67</v>
      </c>
      <c r="BS5" s="24">
        <v>5</v>
      </c>
      <c r="BT5" s="24"/>
      <c r="BU5" s="24"/>
      <c r="BV5" s="24"/>
      <c r="BW5" s="24"/>
      <c r="BX5" s="24"/>
      <c r="BY5" s="31"/>
      <c r="BZ5" s="25"/>
      <c r="CA5" s="48" t="s">
        <v>49</v>
      </c>
      <c r="CC5" s="48">
        <f t="shared" ref="CC5:CC68" si="2">IF(G5="B-C",IF(AND(SUM(L5:O5)=0,P5=1,Q5=0),1,IF(L5="-","-",0)),IF(AND(SUM(L5:O5)=0,P5=0,Q5=1),1,IF(L5="-","-",0)))</f>
        <v>0</v>
      </c>
      <c r="CD5" s="48">
        <f t="shared" ref="CD5:CD68" si="3">IF(AND(SUM(L5:O5)=0,P5=1,Q5=1),1,IF(L5="-","-",0))</f>
        <v>0</v>
      </c>
      <c r="CE5" s="48">
        <f t="shared" ref="CE5:CE68" si="4">IF(G5="B-C",IF(AND(SUM(L5:O5)=0,P5=0,Q5=1),1,IF(L5="-","-",0)),IF(AND(SUM(L5:O5)=0,P5=1,Q5=0),1,IF(L5="-","-",0)))</f>
        <v>0</v>
      </c>
      <c r="CF5" s="171">
        <f t="shared" ref="CF5:CF68" si="5">IF(AND(SUM(L5:O5)&gt;0,P5=0,Q5=0),1,IF(L5="-","-",0))</f>
        <v>0</v>
      </c>
    </row>
    <row r="6" spans="1:84" s="48" customFormat="1" x14ac:dyDescent="0.25">
      <c r="A6" s="46">
        <v>42462</v>
      </c>
      <c r="B6" s="47" t="str">
        <f t="shared" si="0"/>
        <v>16093</v>
      </c>
      <c r="C6" s="48" t="s">
        <v>42</v>
      </c>
      <c r="D6" s="48" t="s">
        <v>61</v>
      </c>
      <c r="E6" s="24">
        <v>1</v>
      </c>
      <c r="F6" s="24">
        <v>3</v>
      </c>
      <c r="G6" s="24" t="s">
        <v>25</v>
      </c>
      <c r="H6" s="24">
        <v>1811</v>
      </c>
      <c r="I6" s="24">
        <f t="shared" si="1"/>
        <v>1211</v>
      </c>
      <c r="J6" s="20" t="s">
        <v>69</v>
      </c>
      <c r="K6" s="18"/>
      <c r="L6" s="24">
        <v>0</v>
      </c>
      <c r="M6" s="24">
        <v>0</v>
      </c>
      <c r="N6" s="24">
        <v>0</v>
      </c>
      <c r="O6" s="24">
        <v>0</v>
      </c>
      <c r="P6" s="24">
        <v>1</v>
      </c>
      <c r="Q6" s="24">
        <v>1</v>
      </c>
      <c r="R6" s="24"/>
      <c r="S6" s="24"/>
      <c r="T6" s="24"/>
      <c r="U6" s="24"/>
      <c r="V6" s="24" t="s">
        <v>97</v>
      </c>
      <c r="W6" s="24" t="s">
        <v>22</v>
      </c>
      <c r="X6" s="24">
        <v>48</v>
      </c>
      <c r="Y6" s="7"/>
      <c r="Z6" s="24"/>
      <c r="AA6" s="24"/>
      <c r="AB6" s="24"/>
      <c r="AC6" s="16"/>
      <c r="AG6" s="16"/>
      <c r="AH6" s="21">
        <v>1</v>
      </c>
      <c r="AI6" s="35"/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/>
      <c r="AQ6" s="36"/>
      <c r="AR6" s="36"/>
      <c r="AS6" s="36"/>
      <c r="AW6" s="16"/>
      <c r="AX6" s="49"/>
      <c r="AY6" s="24"/>
      <c r="AZ6" s="49"/>
      <c r="BA6" s="23"/>
      <c r="BB6" s="49"/>
      <c r="BC6" s="49"/>
      <c r="BD6" s="49"/>
      <c r="BE6" s="23"/>
      <c r="BF6" s="49"/>
      <c r="BG6" s="49"/>
      <c r="BH6" s="50"/>
      <c r="BI6" s="49"/>
      <c r="BJ6" s="79">
        <v>71.599999999999994</v>
      </c>
      <c r="BK6" s="75">
        <v>66.900000000000006</v>
      </c>
      <c r="BL6" s="75">
        <v>1020</v>
      </c>
      <c r="BM6" s="75">
        <v>1020.5</v>
      </c>
      <c r="BN6" s="18" t="s">
        <v>66</v>
      </c>
      <c r="BO6" s="38">
        <v>3</v>
      </c>
      <c r="BP6" s="38">
        <v>8.1999999999999993</v>
      </c>
      <c r="BQ6" s="38">
        <v>0</v>
      </c>
      <c r="BR6" s="38" t="s">
        <v>67</v>
      </c>
      <c r="BS6" s="24">
        <v>5</v>
      </c>
      <c r="BT6" s="24"/>
      <c r="BU6" s="24"/>
      <c r="BV6" s="24"/>
      <c r="BW6" s="24"/>
      <c r="BX6" s="24"/>
      <c r="BY6" s="31"/>
      <c r="BZ6" s="25"/>
      <c r="CA6" s="48" t="s">
        <v>49</v>
      </c>
      <c r="CC6" s="48">
        <f t="shared" si="2"/>
        <v>0</v>
      </c>
      <c r="CD6" s="48">
        <f t="shared" si="3"/>
        <v>1</v>
      </c>
      <c r="CE6" s="48">
        <f t="shared" si="4"/>
        <v>0</v>
      </c>
      <c r="CF6" s="171">
        <f t="shared" si="5"/>
        <v>0</v>
      </c>
    </row>
    <row r="7" spans="1:84" s="48" customFormat="1" x14ac:dyDescent="0.25">
      <c r="A7" s="46">
        <v>42462</v>
      </c>
      <c r="B7" s="47" t="str">
        <f t="shared" si="0"/>
        <v>16093</v>
      </c>
      <c r="C7" s="48" t="s">
        <v>42</v>
      </c>
      <c r="D7" s="48" t="s">
        <v>61</v>
      </c>
      <c r="E7" s="24">
        <v>1</v>
      </c>
      <c r="F7" s="24">
        <v>4</v>
      </c>
      <c r="G7" s="24" t="s">
        <v>25</v>
      </c>
      <c r="H7" s="24">
        <v>1819</v>
      </c>
      <c r="I7" s="24">
        <f t="shared" si="1"/>
        <v>1219</v>
      </c>
      <c r="J7" s="20" t="s">
        <v>69</v>
      </c>
      <c r="K7" s="18"/>
      <c r="L7" s="24">
        <v>1</v>
      </c>
      <c r="M7" s="24">
        <v>1</v>
      </c>
      <c r="N7" s="24">
        <v>0</v>
      </c>
      <c r="O7" s="24">
        <v>0</v>
      </c>
      <c r="P7" s="24">
        <v>1</v>
      </c>
      <c r="Q7" s="24">
        <v>0</v>
      </c>
      <c r="R7" s="24"/>
      <c r="S7" s="24"/>
      <c r="T7" s="24" t="s">
        <v>66</v>
      </c>
      <c r="U7" s="24"/>
      <c r="V7" s="24" t="s">
        <v>83</v>
      </c>
      <c r="W7" s="24" t="s">
        <v>22</v>
      </c>
      <c r="X7" s="24">
        <v>40</v>
      </c>
      <c r="Y7" s="7"/>
      <c r="Z7" s="24"/>
      <c r="AA7" s="24"/>
      <c r="AB7" s="24"/>
      <c r="AC7" s="16"/>
      <c r="AG7" s="16"/>
      <c r="AH7" s="21">
        <v>3</v>
      </c>
      <c r="AI7" s="35"/>
      <c r="AJ7" s="24">
        <v>0</v>
      </c>
      <c r="AK7" s="24">
        <v>0</v>
      </c>
      <c r="AL7" s="24">
        <v>0</v>
      </c>
      <c r="AM7" s="24">
        <v>1</v>
      </c>
      <c r="AN7" s="24">
        <v>0</v>
      </c>
      <c r="AO7" s="24">
        <v>0</v>
      </c>
      <c r="AP7" s="24"/>
      <c r="AQ7" s="36"/>
      <c r="AR7" s="36"/>
      <c r="AS7" s="36"/>
      <c r="AT7" s="48" t="s">
        <v>35</v>
      </c>
      <c r="AU7" s="35" t="s">
        <v>35</v>
      </c>
      <c r="AV7" s="48">
        <v>330</v>
      </c>
      <c r="AW7" s="16"/>
      <c r="AX7" s="49"/>
      <c r="AY7" s="24"/>
      <c r="AZ7" s="49"/>
      <c r="BA7" s="23"/>
      <c r="BB7" s="49"/>
      <c r="BC7" s="49"/>
      <c r="BD7" s="49"/>
      <c r="BE7" s="23"/>
      <c r="BF7" s="49"/>
      <c r="BG7" s="49"/>
      <c r="BH7" s="50"/>
      <c r="BI7" s="49">
        <v>1</v>
      </c>
      <c r="BJ7" s="79">
        <v>71.599999999999994</v>
      </c>
      <c r="BK7" s="75">
        <v>66.900000000000006</v>
      </c>
      <c r="BL7" s="75">
        <v>1020</v>
      </c>
      <c r="BM7" s="75">
        <v>1020.5</v>
      </c>
      <c r="BN7" s="18" t="s">
        <v>66</v>
      </c>
      <c r="BO7" s="38">
        <v>2</v>
      </c>
      <c r="BP7" s="38">
        <v>8.1999999999999993</v>
      </c>
      <c r="BQ7" s="38">
        <v>0</v>
      </c>
      <c r="BR7" s="38" t="s">
        <v>67</v>
      </c>
      <c r="BS7" s="24">
        <v>5</v>
      </c>
      <c r="BT7" s="24"/>
      <c r="BU7" s="24"/>
      <c r="BV7" s="24"/>
      <c r="BW7" s="24" t="s">
        <v>100</v>
      </c>
      <c r="BX7" s="24"/>
      <c r="BY7" s="31"/>
      <c r="BZ7" s="25"/>
      <c r="CA7" s="48" t="s">
        <v>51</v>
      </c>
      <c r="CC7" s="48">
        <f t="shared" si="2"/>
        <v>0</v>
      </c>
      <c r="CD7" s="48">
        <f t="shared" si="3"/>
        <v>0</v>
      </c>
      <c r="CE7" s="48">
        <f t="shared" si="4"/>
        <v>0</v>
      </c>
      <c r="CF7" s="171">
        <f t="shared" si="5"/>
        <v>0</v>
      </c>
    </row>
    <row r="8" spans="1:84" s="48" customFormat="1" x14ac:dyDescent="0.25">
      <c r="A8" s="46">
        <v>42462</v>
      </c>
      <c r="B8" s="47" t="str">
        <f t="shared" si="0"/>
        <v>16093</v>
      </c>
      <c r="C8" s="48" t="s">
        <v>42</v>
      </c>
      <c r="D8" s="48" t="s">
        <v>61</v>
      </c>
      <c r="E8" s="24">
        <v>1</v>
      </c>
      <c r="F8" s="24">
        <v>5</v>
      </c>
      <c r="G8" s="24" t="s">
        <v>25</v>
      </c>
      <c r="H8" s="24">
        <v>1829</v>
      </c>
      <c r="I8" s="24">
        <f t="shared" si="1"/>
        <v>1229</v>
      </c>
      <c r="J8" s="20" t="s">
        <v>69</v>
      </c>
      <c r="K8" s="18"/>
      <c r="L8" s="24">
        <v>1</v>
      </c>
      <c r="M8" s="24">
        <v>0</v>
      </c>
      <c r="N8" s="24">
        <v>0</v>
      </c>
      <c r="O8" s="24">
        <v>1</v>
      </c>
      <c r="P8" s="24">
        <v>1</v>
      </c>
      <c r="Q8" s="24">
        <v>1</v>
      </c>
      <c r="R8" s="24"/>
      <c r="S8" s="24"/>
      <c r="T8" s="24" t="s">
        <v>66</v>
      </c>
      <c r="U8" s="24"/>
      <c r="V8" s="114" t="s">
        <v>98</v>
      </c>
      <c r="W8" s="115" t="s">
        <v>22</v>
      </c>
      <c r="X8" s="115">
        <v>300</v>
      </c>
      <c r="Y8" s="116"/>
      <c r="Z8" s="97" t="s">
        <v>83</v>
      </c>
      <c r="AA8" s="97" t="s">
        <v>35</v>
      </c>
      <c r="AB8" s="97">
        <v>40</v>
      </c>
      <c r="AC8" s="111"/>
      <c r="AD8" s="94" t="s">
        <v>99</v>
      </c>
      <c r="AE8" s="97" t="s">
        <v>22</v>
      </c>
      <c r="AF8" s="112">
        <v>10</v>
      </c>
      <c r="AG8" s="16"/>
      <c r="AH8" s="21">
        <v>5</v>
      </c>
      <c r="AI8" s="35"/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/>
      <c r="AQ8" s="36"/>
      <c r="AR8" s="36"/>
      <c r="AS8" s="36"/>
      <c r="AU8" s="35"/>
      <c r="AW8" s="16"/>
      <c r="AX8" s="49"/>
      <c r="AY8" s="24"/>
      <c r="AZ8" s="49"/>
      <c r="BA8" s="23"/>
      <c r="BB8" s="49"/>
      <c r="BC8" s="49"/>
      <c r="BD8" s="49"/>
      <c r="BE8" s="23"/>
      <c r="BF8" s="49"/>
      <c r="BG8" s="49"/>
      <c r="BH8" s="50"/>
      <c r="BI8" s="49"/>
      <c r="BJ8" s="79">
        <v>71.599999999999994</v>
      </c>
      <c r="BK8" s="75">
        <v>66.900000000000006</v>
      </c>
      <c r="BL8" s="75">
        <v>1020</v>
      </c>
      <c r="BM8" s="75">
        <v>1020.5</v>
      </c>
      <c r="BN8" s="18" t="s">
        <v>63</v>
      </c>
      <c r="BO8" s="38">
        <v>2</v>
      </c>
      <c r="BP8" s="38">
        <v>7</v>
      </c>
      <c r="BQ8" s="38">
        <v>0</v>
      </c>
      <c r="BR8" s="38" t="s">
        <v>67</v>
      </c>
      <c r="BS8" s="24">
        <v>5</v>
      </c>
      <c r="BT8" s="24"/>
      <c r="BU8" s="24"/>
      <c r="BV8" s="24"/>
      <c r="BW8" s="24" t="s">
        <v>100</v>
      </c>
      <c r="BX8" s="24"/>
      <c r="BY8" s="31"/>
      <c r="BZ8" s="25"/>
      <c r="CA8" s="48" t="s">
        <v>50</v>
      </c>
      <c r="CC8" s="48">
        <f t="shared" si="2"/>
        <v>0</v>
      </c>
      <c r="CD8" s="48">
        <f t="shared" si="3"/>
        <v>0</v>
      </c>
      <c r="CE8" s="48">
        <f t="shared" si="4"/>
        <v>0</v>
      </c>
      <c r="CF8" s="171">
        <f t="shared" si="5"/>
        <v>0</v>
      </c>
    </row>
    <row r="9" spans="1:84" s="48" customFormat="1" x14ac:dyDescent="0.25">
      <c r="A9" s="46">
        <v>42462</v>
      </c>
      <c r="B9" s="47" t="str">
        <f t="shared" si="0"/>
        <v>16093</v>
      </c>
      <c r="C9" s="48" t="s">
        <v>42</v>
      </c>
      <c r="D9" s="48" t="s">
        <v>61</v>
      </c>
      <c r="E9" s="24">
        <v>1</v>
      </c>
      <c r="F9" s="24">
        <v>6</v>
      </c>
      <c r="G9" s="24" t="s">
        <v>25</v>
      </c>
      <c r="H9" s="24">
        <v>1851</v>
      </c>
      <c r="I9" s="24">
        <f t="shared" si="1"/>
        <v>1251</v>
      </c>
      <c r="J9" s="21" t="s">
        <v>69</v>
      </c>
      <c r="K9" s="18"/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/>
      <c r="S9" s="24"/>
      <c r="T9" s="24"/>
      <c r="U9" s="24"/>
      <c r="V9" s="24"/>
      <c r="W9" s="24"/>
      <c r="X9" s="24"/>
      <c r="Y9" s="7"/>
      <c r="Z9" s="113" t="s">
        <v>35</v>
      </c>
      <c r="AA9" s="57" t="s">
        <v>22</v>
      </c>
      <c r="AB9" s="57">
        <v>90</v>
      </c>
      <c r="AC9" s="72"/>
      <c r="AD9" s="56" t="s">
        <v>83</v>
      </c>
      <c r="AE9" s="57" t="s">
        <v>22</v>
      </c>
      <c r="AF9" s="107">
        <v>240</v>
      </c>
      <c r="AG9" s="16"/>
      <c r="AH9" s="21"/>
      <c r="AI9" s="35"/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/>
      <c r="AQ9" s="36"/>
      <c r="AR9" s="36"/>
      <c r="AS9" s="36"/>
      <c r="AU9" s="35"/>
      <c r="AW9" s="16"/>
      <c r="AX9" s="49"/>
      <c r="AY9" s="24"/>
      <c r="AZ9" s="49"/>
      <c r="BA9" s="23"/>
      <c r="BB9" s="49"/>
      <c r="BC9" s="49"/>
      <c r="BD9" s="49"/>
      <c r="BE9" s="23"/>
      <c r="BF9" s="49"/>
      <c r="BG9" s="49"/>
      <c r="BH9" s="50"/>
      <c r="BI9" s="49"/>
      <c r="BJ9" s="79">
        <v>71.599999999999994</v>
      </c>
      <c r="BK9" s="75">
        <v>66.900000000000006</v>
      </c>
      <c r="BL9" s="75">
        <v>1020</v>
      </c>
      <c r="BM9" s="75">
        <v>1020.5</v>
      </c>
      <c r="BN9" s="18" t="s">
        <v>63</v>
      </c>
      <c r="BO9" s="38">
        <v>2</v>
      </c>
      <c r="BP9" s="38">
        <v>5.9</v>
      </c>
      <c r="BQ9" s="38">
        <v>0</v>
      </c>
      <c r="BR9" s="38" t="s">
        <v>67</v>
      </c>
      <c r="BS9" s="24">
        <v>5</v>
      </c>
      <c r="BT9" s="24"/>
      <c r="BU9" s="24"/>
      <c r="BV9" s="24"/>
      <c r="BW9" s="24" t="s">
        <v>101</v>
      </c>
      <c r="BX9" s="24"/>
      <c r="BY9" s="31"/>
      <c r="BZ9" s="25"/>
      <c r="CA9" s="48" t="s">
        <v>49</v>
      </c>
      <c r="CC9" s="48">
        <f t="shared" si="2"/>
        <v>0</v>
      </c>
      <c r="CD9" s="48">
        <f t="shared" si="3"/>
        <v>0</v>
      </c>
      <c r="CE9" s="48">
        <f t="shared" si="4"/>
        <v>0</v>
      </c>
      <c r="CF9" s="171">
        <f t="shared" si="5"/>
        <v>0</v>
      </c>
    </row>
    <row r="10" spans="1:84" s="48" customFormat="1" x14ac:dyDescent="0.25">
      <c r="A10" s="46">
        <v>42462</v>
      </c>
      <c r="B10" s="47" t="str">
        <f t="shared" si="0"/>
        <v>16093</v>
      </c>
      <c r="C10" s="48" t="s">
        <v>42</v>
      </c>
      <c r="D10" s="48" t="s">
        <v>61</v>
      </c>
      <c r="E10" s="24">
        <v>1</v>
      </c>
      <c r="F10" s="24">
        <v>7</v>
      </c>
      <c r="G10" s="24" t="s">
        <v>25</v>
      </c>
      <c r="H10" s="24">
        <v>1859</v>
      </c>
      <c r="I10" s="24">
        <f t="shared" si="1"/>
        <v>1259</v>
      </c>
      <c r="J10" s="21" t="s">
        <v>69</v>
      </c>
      <c r="K10" s="18"/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/>
      <c r="S10" s="24"/>
      <c r="T10" s="24"/>
      <c r="U10" s="24"/>
      <c r="V10" s="24"/>
      <c r="W10" s="24"/>
      <c r="X10" s="24"/>
      <c r="Y10" s="7"/>
      <c r="Z10" s="24"/>
      <c r="AA10" s="24"/>
      <c r="AB10" s="24"/>
      <c r="AC10" s="16"/>
      <c r="AG10" s="16"/>
      <c r="AH10" s="21"/>
      <c r="AI10" s="78"/>
      <c r="AJ10" s="38">
        <v>0</v>
      </c>
      <c r="AK10" s="38">
        <v>0</v>
      </c>
      <c r="AL10" s="38">
        <v>0</v>
      </c>
      <c r="AM10" s="38">
        <v>1</v>
      </c>
      <c r="AN10" s="38">
        <v>1</v>
      </c>
      <c r="AO10" s="38">
        <v>1</v>
      </c>
      <c r="AP10" s="38"/>
      <c r="AQ10" s="36"/>
      <c r="AR10" s="36"/>
      <c r="AS10" s="36"/>
      <c r="AT10" s="48" t="s">
        <v>22</v>
      </c>
      <c r="AU10" s="35" t="s">
        <v>35</v>
      </c>
      <c r="AV10" s="48">
        <v>310</v>
      </c>
      <c r="AW10" s="16"/>
      <c r="AX10" s="49"/>
      <c r="AY10" s="24"/>
      <c r="AZ10" s="49"/>
      <c r="BA10" s="23"/>
      <c r="BB10" s="49"/>
      <c r="BC10" s="49"/>
      <c r="BD10" s="49"/>
      <c r="BE10" s="23"/>
      <c r="BF10" s="49"/>
      <c r="BG10" s="49"/>
      <c r="BH10" s="50"/>
      <c r="BI10" s="49">
        <v>1</v>
      </c>
      <c r="BJ10" s="79">
        <v>71.599999999999994</v>
      </c>
      <c r="BK10" s="75">
        <v>66.900000000000006</v>
      </c>
      <c r="BL10" s="75">
        <v>1020</v>
      </c>
      <c r="BM10" s="75">
        <v>1020.5</v>
      </c>
      <c r="BN10" s="18" t="s">
        <v>63</v>
      </c>
      <c r="BO10" s="38">
        <v>2</v>
      </c>
      <c r="BP10" s="38">
        <v>7</v>
      </c>
      <c r="BQ10" s="38">
        <v>0</v>
      </c>
      <c r="BR10" s="38" t="s">
        <v>67</v>
      </c>
      <c r="BS10" s="24">
        <v>5</v>
      </c>
      <c r="BT10" s="24"/>
      <c r="BU10" s="24"/>
      <c r="BV10" s="24"/>
      <c r="BW10" s="24" t="s">
        <v>101</v>
      </c>
      <c r="BX10" s="24"/>
      <c r="BY10" s="31"/>
      <c r="BZ10" s="25"/>
      <c r="CA10" s="48" t="s">
        <v>49</v>
      </c>
      <c r="CC10" s="48">
        <f t="shared" si="2"/>
        <v>0</v>
      </c>
      <c r="CD10" s="48">
        <f t="shared" si="3"/>
        <v>0</v>
      </c>
      <c r="CE10" s="48">
        <f t="shared" si="4"/>
        <v>0</v>
      </c>
      <c r="CF10" s="171">
        <f t="shared" si="5"/>
        <v>0</v>
      </c>
    </row>
    <row r="11" spans="1:84" s="56" customFormat="1" x14ac:dyDescent="0.25">
      <c r="A11" s="54">
        <v>42462</v>
      </c>
      <c r="B11" s="55" t="str">
        <f t="shared" si="0"/>
        <v>16093</v>
      </c>
      <c r="C11" s="56" t="s">
        <v>42</v>
      </c>
      <c r="D11" s="56" t="s">
        <v>61</v>
      </c>
      <c r="E11" s="57">
        <v>1</v>
      </c>
      <c r="F11" s="57">
        <v>8</v>
      </c>
      <c r="G11" s="57" t="s">
        <v>25</v>
      </c>
      <c r="H11" s="57">
        <v>1912</v>
      </c>
      <c r="I11" s="57">
        <f t="shared" si="1"/>
        <v>1312</v>
      </c>
      <c r="J11" s="58" t="s">
        <v>69</v>
      </c>
      <c r="K11" s="19"/>
      <c r="L11" s="57">
        <v>0</v>
      </c>
      <c r="M11" s="57">
        <v>0</v>
      </c>
      <c r="N11" s="57">
        <v>1</v>
      </c>
      <c r="O11" s="57">
        <v>1</v>
      </c>
      <c r="P11" s="57">
        <v>0</v>
      </c>
      <c r="Q11" s="57">
        <v>0</v>
      </c>
      <c r="R11" s="57"/>
      <c r="S11" s="57"/>
      <c r="T11" s="57"/>
      <c r="U11" s="57"/>
      <c r="V11" s="57" t="s">
        <v>22</v>
      </c>
      <c r="W11" s="57" t="s">
        <v>22</v>
      </c>
      <c r="X11" s="57">
        <v>320</v>
      </c>
      <c r="Y11" s="70"/>
      <c r="Z11" s="57"/>
      <c r="AA11" s="57"/>
      <c r="AB11" s="57"/>
      <c r="AC11" s="72"/>
      <c r="AG11" s="72"/>
      <c r="AH11" s="58">
        <v>1</v>
      </c>
      <c r="AI11" s="98"/>
      <c r="AJ11" s="57">
        <v>0</v>
      </c>
      <c r="AK11" s="57">
        <v>0</v>
      </c>
      <c r="AL11" s="57">
        <v>0</v>
      </c>
      <c r="AM11" s="57">
        <v>0</v>
      </c>
      <c r="AN11" s="57">
        <v>1</v>
      </c>
      <c r="AO11" s="57">
        <v>1</v>
      </c>
      <c r="AP11" s="57"/>
      <c r="AT11" s="56" t="s">
        <v>23</v>
      </c>
      <c r="AU11" s="19" t="s">
        <v>35</v>
      </c>
      <c r="AV11" s="56">
        <v>320</v>
      </c>
      <c r="AW11" s="72"/>
      <c r="AX11" s="59"/>
      <c r="AY11" s="57"/>
      <c r="AZ11" s="59"/>
      <c r="BA11" s="105"/>
      <c r="BB11" s="59"/>
      <c r="BC11" s="59"/>
      <c r="BD11" s="59"/>
      <c r="BE11" s="105"/>
      <c r="BF11" s="59"/>
      <c r="BG11" s="59"/>
      <c r="BH11" s="60"/>
      <c r="BI11" s="59">
        <v>1</v>
      </c>
      <c r="BJ11" s="81">
        <v>71.599999999999994</v>
      </c>
      <c r="BK11" s="59">
        <v>66.900000000000006</v>
      </c>
      <c r="BL11" s="59">
        <v>1020</v>
      </c>
      <c r="BM11" s="59">
        <v>1020.5</v>
      </c>
      <c r="BN11" s="19" t="s">
        <v>63</v>
      </c>
      <c r="BO11" s="57">
        <v>1</v>
      </c>
      <c r="BP11" s="57">
        <v>4.8</v>
      </c>
      <c r="BQ11" s="57">
        <v>0</v>
      </c>
      <c r="BR11" s="57" t="s">
        <v>67</v>
      </c>
      <c r="BS11" s="57">
        <v>5</v>
      </c>
      <c r="BT11" s="57"/>
      <c r="BU11" s="57"/>
      <c r="BV11" s="57"/>
      <c r="BW11" s="57" t="s">
        <v>101</v>
      </c>
      <c r="BX11" s="57"/>
      <c r="BY11" s="61"/>
      <c r="BZ11" s="62"/>
      <c r="CA11" s="56" t="s">
        <v>49</v>
      </c>
      <c r="CC11" s="48">
        <f t="shared" si="2"/>
        <v>0</v>
      </c>
      <c r="CD11" s="48">
        <f t="shared" si="3"/>
        <v>0</v>
      </c>
      <c r="CE11" s="48">
        <f t="shared" si="4"/>
        <v>0</v>
      </c>
      <c r="CF11" s="171">
        <f t="shared" si="5"/>
        <v>1</v>
      </c>
    </row>
    <row r="12" spans="1:84" s="48" customFormat="1" x14ac:dyDescent="0.25">
      <c r="A12" s="46">
        <v>42462</v>
      </c>
      <c r="B12" s="47" t="str">
        <f t="shared" si="0"/>
        <v>16093</v>
      </c>
      <c r="C12" s="48" t="s">
        <v>42</v>
      </c>
      <c r="D12" s="48" t="s">
        <v>87</v>
      </c>
      <c r="E12" s="24">
        <v>2</v>
      </c>
      <c r="F12" s="24">
        <v>1</v>
      </c>
      <c r="G12" s="24" t="s">
        <v>25</v>
      </c>
      <c r="H12" s="24">
        <v>1801</v>
      </c>
      <c r="I12" s="24">
        <f t="shared" si="1"/>
        <v>1201</v>
      </c>
      <c r="J12" s="20" t="s">
        <v>69</v>
      </c>
      <c r="K12" s="18"/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/>
      <c r="S12" s="24"/>
      <c r="T12" s="24"/>
      <c r="U12" s="24"/>
      <c r="V12" s="24"/>
      <c r="W12" s="24"/>
      <c r="X12" s="24"/>
      <c r="Y12" s="7"/>
      <c r="Z12" s="24"/>
      <c r="AA12" s="24"/>
      <c r="AB12" s="24"/>
      <c r="AC12" s="16"/>
      <c r="AG12" s="16"/>
      <c r="AH12" s="21"/>
      <c r="AI12" s="35"/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/>
      <c r="AQ12" s="24"/>
      <c r="AR12" s="36"/>
      <c r="AS12" s="36"/>
      <c r="AU12" s="35"/>
      <c r="AW12" s="16"/>
      <c r="AX12" s="49"/>
      <c r="AY12" s="24"/>
      <c r="AZ12" s="49"/>
      <c r="BA12" s="23"/>
      <c r="BB12" s="49"/>
      <c r="BC12" s="49"/>
      <c r="BD12" s="49"/>
      <c r="BE12" s="23"/>
      <c r="BF12" s="49"/>
      <c r="BG12" s="49"/>
      <c r="BH12" s="50"/>
      <c r="BI12" s="49"/>
      <c r="BJ12" s="79">
        <v>70.8</v>
      </c>
      <c r="BK12" s="75">
        <v>64.599999999999994</v>
      </c>
      <c r="BL12" s="87">
        <v>1020.3</v>
      </c>
      <c r="BM12" s="75">
        <v>1021</v>
      </c>
      <c r="BN12" s="18" t="s">
        <v>66</v>
      </c>
      <c r="BO12" s="38">
        <v>0</v>
      </c>
      <c r="BP12" s="88">
        <v>14.9</v>
      </c>
      <c r="BQ12" s="38">
        <v>0</v>
      </c>
      <c r="BR12" s="38" t="s">
        <v>67</v>
      </c>
      <c r="BS12" s="24">
        <v>5</v>
      </c>
      <c r="BT12" s="24"/>
      <c r="BU12" s="24"/>
      <c r="BV12" s="24"/>
      <c r="BW12" s="24"/>
      <c r="BX12" s="24"/>
      <c r="BY12" s="31"/>
      <c r="BZ12" s="25"/>
      <c r="CA12" s="36" t="s">
        <v>89</v>
      </c>
      <c r="CC12" s="48">
        <f t="shared" si="2"/>
        <v>0</v>
      </c>
      <c r="CD12" s="48">
        <f t="shared" si="3"/>
        <v>0</v>
      </c>
      <c r="CE12" s="48">
        <f t="shared" si="4"/>
        <v>0</v>
      </c>
      <c r="CF12" s="171">
        <f t="shared" si="5"/>
        <v>0</v>
      </c>
    </row>
    <row r="13" spans="1:84" s="48" customFormat="1" x14ac:dyDescent="0.25">
      <c r="A13" s="46">
        <v>42462</v>
      </c>
      <c r="B13" s="47" t="str">
        <f t="shared" si="0"/>
        <v>16093</v>
      </c>
      <c r="C13" s="48" t="s">
        <v>42</v>
      </c>
      <c r="D13" s="48" t="s">
        <v>87</v>
      </c>
      <c r="E13" s="24">
        <v>2</v>
      </c>
      <c r="F13" s="24">
        <v>2</v>
      </c>
      <c r="G13" s="24" t="s">
        <v>25</v>
      </c>
      <c r="H13" s="24">
        <v>1813</v>
      </c>
      <c r="I13" s="24">
        <f t="shared" si="1"/>
        <v>1213</v>
      </c>
      <c r="J13" s="20" t="s">
        <v>69</v>
      </c>
      <c r="K13" s="18"/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/>
      <c r="S13" s="24"/>
      <c r="T13" s="24"/>
      <c r="U13" s="24"/>
      <c r="V13" s="24"/>
      <c r="W13" s="24"/>
      <c r="X13" s="24"/>
      <c r="Y13" s="7"/>
      <c r="Z13" s="24"/>
      <c r="AA13" s="24"/>
      <c r="AB13" s="24"/>
      <c r="AC13" s="16"/>
      <c r="AG13" s="16"/>
      <c r="AH13" s="21"/>
      <c r="AI13" s="35"/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/>
      <c r="AQ13" s="24"/>
      <c r="AR13" s="36"/>
      <c r="AS13" s="36"/>
      <c r="AU13" s="35"/>
      <c r="AW13" s="16"/>
      <c r="AX13" s="49"/>
      <c r="AY13" s="24"/>
      <c r="AZ13" s="49"/>
      <c r="BA13" s="23"/>
      <c r="BB13" s="49"/>
      <c r="BC13" s="49"/>
      <c r="BD13" s="49"/>
      <c r="BE13" s="23"/>
      <c r="BF13" s="49"/>
      <c r="BG13" s="49"/>
      <c r="BH13" s="50"/>
      <c r="BI13" s="49"/>
      <c r="BJ13" s="79">
        <v>70.8</v>
      </c>
      <c r="BK13" s="75">
        <v>64.599999999999994</v>
      </c>
      <c r="BL13" s="87">
        <v>1020.3</v>
      </c>
      <c r="BM13" s="75">
        <v>1021</v>
      </c>
      <c r="BN13" s="18" t="s">
        <v>63</v>
      </c>
      <c r="BO13" s="38">
        <v>0</v>
      </c>
      <c r="BP13" s="88">
        <v>14.7</v>
      </c>
      <c r="BQ13" s="38">
        <v>0</v>
      </c>
      <c r="BR13" s="38" t="s">
        <v>67</v>
      </c>
      <c r="BS13" s="24">
        <v>5</v>
      </c>
      <c r="BT13" s="24"/>
      <c r="BU13" s="24"/>
      <c r="BV13" s="24"/>
      <c r="BW13" s="24"/>
      <c r="BX13" s="24"/>
      <c r="BY13" s="31"/>
      <c r="BZ13" s="25"/>
      <c r="CC13" s="48">
        <f t="shared" si="2"/>
        <v>0</v>
      </c>
      <c r="CD13" s="48">
        <f t="shared" si="3"/>
        <v>0</v>
      </c>
      <c r="CE13" s="48">
        <f t="shared" si="4"/>
        <v>0</v>
      </c>
      <c r="CF13" s="171">
        <f t="shared" si="5"/>
        <v>0</v>
      </c>
    </row>
    <row r="14" spans="1:84" s="48" customFormat="1" x14ac:dyDescent="0.25">
      <c r="A14" s="46">
        <v>42462</v>
      </c>
      <c r="B14" s="47" t="str">
        <f t="shared" si="0"/>
        <v>16093</v>
      </c>
      <c r="C14" s="48" t="s">
        <v>42</v>
      </c>
      <c r="D14" s="48" t="s">
        <v>87</v>
      </c>
      <c r="E14" s="24">
        <v>2</v>
      </c>
      <c r="F14" s="24">
        <v>3</v>
      </c>
      <c r="G14" s="24" t="s">
        <v>25</v>
      </c>
      <c r="H14" s="24">
        <v>1821</v>
      </c>
      <c r="I14" s="24">
        <f t="shared" si="1"/>
        <v>1221</v>
      </c>
      <c r="J14" s="20" t="s">
        <v>69</v>
      </c>
      <c r="K14" s="18"/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/>
      <c r="S14" s="24"/>
      <c r="T14" s="24"/>
      <c r="U14" s="24"/>
      <c r="V14" s="24"/>
      <c r="W14" s="24"/>
      <c r="X14" s="24"/>
      <c r="Y14" s="7"/>
      <c r="Z14" s="24"/>
      <c r="AA14" s="24"/>
      <c r="AB14" s="24"/>
      <c r="AC14" s="16"/>
      <c r="AG14" s="16"/>
      <c r="AH14" s="21"/>
      <c r="AI14" s="35"/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1</v>
      </c>
      <c r="AP14" s="24"/>
      <c r="AQ14" s="24"/>
      <c r="AR14" s="36"/>
      <c r="AS14" s="36"/>
      <c r="AT14" s="48" t="s">
        <v>22</v>
      </c>
      <c r="AU14" s="35" t="s">
        <v>35</v>
      </c>
      <c r="AV14" s="48">
        <v>165</v>
      </c>
      <c r="AW14" s="16"/>
      <c r="AX14" s="49"/>
      <c r="AY14" s="24"/>
      <c r="AZ14" s="49"/>
      <c r="BA14" s="23"/>
      <c r="BB14" s="49"/>
      <c r="BC14" s="49"/>
      <c r="BD14" s="49"/>
      <c r="BE14" s="23"/>
      <c r="BF14" s="49"/>
      <c r="BG14" s="49"/>
      <c r="BH14" s="50"/>
      <c r="BI14" s="49">
        <v>1</v>
      </c>
      <c r="BJ14" s="79">
        <v>70.8</v>
      </c>
      <c r="BK14" s="75">
        <v>64.599999999999994</v>
      </c>
      <c r="BL14" s="87">
        <v>1020.3</v>
      </c>
      <c r="BM14" s="75">
        <v>1021</v>
      </c>
      <c r="BN14" s="18" t="s">
        <v>63</v>
      </c>
      <c r="BO14" s="38">
        <v>0</v>
      </c>
      <c r="BP14" s="88">
        <v>12.5</v>
      </c>
      <c r="BQ14" s="38">
        <v>0</v>
      </c>
      <c r="BR14" s="38" t="s">
        <v>67</v>
      </c>
      <c r="BS14" s="24">
        <v>5</v>
      </c>
      <c r="BT14" s="24"/>
      <c r="BU14" s="24"/>
      <c r="BV14" s="24"/>
      <c r="BW14" s="24"/>
      <c r="BX14" s="24"/>
      <c r="BY14" s="31"/>
      <c r="BZ14" s="25"/>
      <c r="CC14" s="48">
        <f t="shared" si="2"/>
        <v>0</v>
      </c>
      <c r="CD14" s="48">
        <f t="shared" si="3"/>
        <v>0</v>
      </c>
      <c r="CE14" s="48">
        <f t="shared" si="4"/>
        <v>0</v>
      </c>
      <c r="CF14" s="171">
        <f t="shared" si="5"/>
        <v>0</v>
      </c>
    </row>
    <row r="15" spans="1:84" s="48" customFormat="1" x14ac:dyDescent="0.25">
      <c r="A15" s="46">
        <v>42462</v>
      </c>
      <c r="B15" s="47" t="str">
        <f t="shared" si="0"/>
        <v>16093</v>
      </c>
      <c r="C15" s="48" t="s">
        <v>42</v>
      </c>
      <c r="D15" s="48" t="s">
        <v>87</v>
      </c>
      <c r="E15" s="24">
        <v>2</v>
      </c>
      <c r="F15" s="24">
        <v>4</v>
      </c>
      <c r="G15" s="24" t="s">
        <v>25</v>
      </c>
      <c r="H15" s="24">
        <v>1829</v>
      </c>
      <c r="I15" s="24">
        <f t="shared" si="1"/>
        <v>1229</v>
      </c>
      <c r="J15" s="20" t="s">
        <v>69</v>
      </c>
      <c r="K15" s="18"/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/>
      <c r="S15" s="24"/>
      <c r="T15" s="24"/>
      <c r="U15" s="24"/>
      <c r="V15" s="24"/>
      <c r="W15" s="24"/>
      <c r="X15" s="24"/>
      <c r="Y15" s="7"/>
      <c r="Z15" s="24"/>
      <c r="AA15" s="24"/>
      <c r="AB15" s="24"/>
      <c r="AC15" s="16"/>
      <c r="AG15" s="16"/>
      <c r="AH15" s="21"/>
      <c r="AI15" s="35"/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/>
      <c r="AQ15" s="24"/>
      <c r="AR15" s="36"/>
      <c r="AS15" s="36"/>
      <c r="AU15" s="35"/>
      <c r="AW15" s="16"/>
      <c r="AX15" s="49"/>
      <c r="AY15" s="24"/>
      <c r="AZ15" s="49"/>
      <c r="BA15" s="23"/>
      <c r="BB15" s="49"/>
      <c r="BC15" s="49"/>
      <c r="BD15" s="49"/>
      <c r="BE15" s="23"/>
      <c r="BF15" s="49"/>
      <c r="BG15" s="49"/>
      <c r="BH15" s="50"/>
      <c r="BI15" s="49"/>
      <c r="BJ15" s="79">
        <v>70.8</v>
      </c>
      <c r="BK15" s="75">
        <v>64.599999999999994</v>
      </c>
      <c r="BL15" s="87">
        <v>1020.3</v>
      </c>
      <c r="BM15" s="75">
        <v>1021</v>
      </c>
      <c r="BN15" s="18" t="s">
        <v>63</v>
      </c>
      <c r="BO15" s="38">
        <v>0</v>
      </c>
      <c r="BP15" s="88">
        <v>10.4</v>
      </c>
      <c r="BQ15" s="38">
        <v>0</v>
      </c>
      <c r="BR15" s="38" t="s">
        <v>67</v>
      </c>
      <c r="BS15" s="24">
        <v>5</v>
      </c>
      <c r="BT15" s="24"/>
      <c r="BU15" s="24"/>
      <c r="BV15" s="24"/>
      <c r="BW15" s="24"/>
      <c r="BX15" s="24"/>
      <c r="BY15" s="31"/>
      <c r="BZ15" s="25"/>
      <c r="CC15" s="48">
        <f t="shared" si="2"/>
        <v>0</v>
      </c>
      <c r="CD15" s="48">
        <f t="shared" si="3"/>
        <v>0</v>
      </c>
      <c r="CE15" s="48">
        <f t="shared" si="4"/>
        <v>0</v>
      </c>
      <c r="CF15" s="171">
        <f t="shared" si="5"/>
        <v>0</v>
      </c>
    </row>
    <row r="16" spans="1:84" s="48" customFormat="1" x14ac:dyDescent="0.25">
      <c r="A16" s="46">
        <v>42462</v>
      </c>
      <c r="B16" s="47" t="str">
        <f t="shared" si="0"/>
        <v>16093</v>
      </c>
      <c r="C16" s="48" t="s">
        <v>42</v>
      </c>
      <c r="D16" s="48" t="s">
        <v>87</v>
      </c>
      <c r="E16" s="24">
        <v>2</v>
      </c>
      <c r="F16" s="24">
        <v>5</v>
      </c>
      <c r="G16" s="24" t="s">
        <v>25</v>
      </c>
      <c r="H16" s="24">
        <v>1837</v>
      </c>
      <c r="I16" s="24">
        <f t="shared" si="1"/>
        <v>1237</v>
      </c>
      <c r="J16" s="20" t="s">
        <v>69</v>
      </c>
      <c r="K16" s="78"/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/>
      <c r="S16" s="38"/>
      <c r="T16" s="38"/>
      <c r="U16" s="38"/>
      <c r="V16" s="38"/>
      <c r="W16" s="38"/>
      <c r="X16" s="38"/>
      <c r="Y16" s="26"/>
      <c r="Z16" s="38"/>
      <c r="AA16" s="38"/>
      <c r="AB16" s="38"/>
      <c r="AC16" s="29"/>
      <c r="AD16" s="36"/>
      <c r="AE16" s="36"/>
      <c r="AF16" s="36"/>
      <c r="AG16" s="29"/>
      <c r="AH16" s="21"/>
      <c r="AI16" s="18"/>
      <c r="AJ16" s="38">
        <v>0</v>
      </c>
      <c r="AK16" s="38">
        <v>0</v>
      </c>
      <c r="AL16" s="38">
        <v>0</v>
      </c>
      <c r="AM16" s="38">
        <v>0</v>
      </c>
      <c r="AN16" s="38">
        <v>0</v>
      </c>
      <c r="AO16" s="38">
        <v>0</v>
      </c>
      <c r="AP16" s="38"/>
      <c r="AQ16" s="38"/>
      <c r="AR16" s="36"/>
      <c r="AS16" s="36"/>
      <c r="AT16" s="36"/>
      <c r="AU16" s="35"/>
      <c r="AW16" s="16"/>
      <c r="AX16" s="49"/>
      <c r="AY16" s="24"/>
      <c r="AZ16" s="49"/>
      <c r="BA16" s="23"/>
      <c r="BB16" s="49"/>
      <c r="BC16" s="49"/>
      <c r="BD16" s="49"/>
      <c r="BE16" s="23"/>
      <c r="BF16" s="49"/>
      <c r="BG16" s="49"/>
      <c r="BH16" s="50"/>
      <c r="BI16" s="49"/>
      <c r="BJ16" s="79">
        <v>70.8</v>
      </c>
      <c r="BK16" s="75">
        <v>64.599999999999994</v>
      </c>
      <c r="BL16" s="87">
        <v>1020.3</v>
      </c>
      <c r="BM16" s="75">
        <v>1021</v>
      </c>
      <c r="BN16" s="18" t="s">
        <v>66</v>
      </c>
      <c r="BO16" s="38">
        <v>0</v>
      </c>
      <c r="BP16" s="88">
        <v>12.3</v>
      </c>
      <c r="BQ16" s="38">
        <v>0</v>
      </c>
      <c r="BR16" s="38" t="s">
        <v>67</v>
      </c>
      <c r="BS16" s="24">
        <v>5</v>
      </c>
      <c r="BT16" s="24"/>
      <c r="BU16" s="24"/>
      <c r="BV16" s="24"/>
      <c r="BW16" s="24"/>
      <c r="BX16" s="24"/>
      <c r="BY16" s="31"/>
      <c r="BZ16" s="25"/>
      <c r="CC16" s="48">
        <f t="shared" si="2"/>
        <v>0</v>
      </c>
      <c r="CD16" s="48">
        <f t="shared" si="3"/>
        <v>0</v>
      </c>
      <c r="CE16" s="48">
        <f t="shared" si="4"/>
        <v>0</v>
      </c>
      <c r="CF16" s="171">
        <f t="shared" si="5"/>
        <v>0</v>
      </c>
    </row>
    <row r="17" spans="1:84" s="48" customFormat="1" x14ac:dyDescent="0.25">
      <c r="A17" s="46">
        <v>42462</v>
      </c>
      <c r="B17" s="47" t="str">
        <f t="shared" si="0"/>
        <v>16093</v>
      </c>
      <c r="C17" s="48" t="s">
        <v>42</v>
      </c>
      <c r="D17" s="48" t="s">
        <v>87</v>
      </c>
      <c r="E17" s="24">
        <v>2</v>
      </c>
      <c r="F17" s="24">
        <v>6</v>
      </c>
      <c r="G17" s="24" t="s">
        <v>25</v>
      </c>
      <c r="H17" s="24">
        <v>1845</v>
      </c>
      <c r="I17" s="24">
        <f t="shared" si="1"/>
        <v>1245</v>
      </c>
      <c r="J17" s="20" t="s">
        <v>69</v>
      </c>
      <c r="K17" s="78"/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/>
      <c r="S17" s="38"/>
      <c r="T17" s="38"/>
      <c r="U17" s="38"/>
      <c r="V17" s="38"/>
      <c r="W17" s="38"/>
      <c r="X17" s="38"/>
      <c r="Y17" s="26"/>
      <c r="Z17" s="38"/>
      <c r="AA17" s="38"/>
      <c r="AB17" s="38"/>
      <c r="AC17" s="29"/>
      <c r="AD17" s="36"/>
      <c r="AE17" s="36"/>
      <c r="AF17" s="36"/>
      <c r="AG17" s="29"/>
      <c r="AH17" s="21"/>
      <c r="AI17" s="18"/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/>
      <c r="AQ17" s="38"/>
      <c r="AR17" s="36"/>
      <c r="AS17" s="36"/>
      <c r="AT17" s="36"/>
      <c r="AU17" s="35"/>
      <c r="AW17" s="16"/>
      <c r="AX17" s="49"/>
      <c r="AY17" s="24"/>
      <c r="AZ17" s="49"/>
      <c r="BA17" s="23"/>
      <c r="BB17" s="49"/>
      <c r="BC17" s="49"/>
      <c r="BD17" s="49"/>
      <c r="BE17" s="23"/>
      <c r="BF17" s="49"/>
      <c r="BG17" s="49"/>
      <c r="BH17" s="50"/>
      <c r="BI17" s="49"/>
      <c r="BJ17" s="79">
        <v>70.8</v>
      </c>
      <c r="BK17" s="75">
        <v>64.599999999999994</v>
      </c>
      <c r="BL17" s="87">
        <v>1020.3</v>
      </c>
      <c r="BM17" s="75">
        <v>1021</v>
      </c>
      <c r="BN17" s="18" t="s">
        <v>66</v>
      </c>
      <c r="BO17" s="38">
        <v>0</v>
      </c>
      <c r="BP17" s="88">
        <v>10.3</v>
      </c>
      <c r="BQ17" s="38">
        <v>0</v>
      </c>
      <c r="BR17" s="38" t="s">
        <v>67</v>
      </c>
      <c r="BS17" s="24">
        <v>5</v>
      </c>
      <c r="BT17" s="24"/>
      <c r="BU17" s="24"/>
      <c r="BV17" s="24"/>
      <c r="BW17" s="24"/>
      <c r="BX17" s="24"/>
      <c r="BY17" s="31"/>
      <c r="BZ17" s="25"/>
      <c r="CC17" s="48">
        <f t="shared" si="2"/>
        <v>0</v>
      </c>
      <c r="CD17" s="48">
        <f t="shared" si="3"/>
        <v>0</v>
      </c>
      <c r="CE17" s="48">
        <f t="shared" si="4"/>
        <v>0</v>
      </c>
      <c r="CF17" s="171">
        <f t="shared" si="5"/>
        <v>0</v>
      </c>
    </row>
    <row r="18" spans="1:84" s="48" customFormat="1" x14ac:dyDescent="0.25">
      <c r="A18" s="46">
        <v>42462</v>
      </c>
      <c r="B18" s="47" t="str">
        <f t="shared" si="0"/>
        <v>16093</v>
      </c>
      <c r="C18" s="48" t="s">
        <v>42</v>
      </c>
      <c r="D18" s="48" t="s">
        <v>87</v>
      </c>
      <c r="E18" s="24">
        <v>2</v>
      </c>
      <c r="F18" s="24">
        <v>7</v>
      </c>
      <c r="G18" s="24" t="s">
        <v>25</v>
      </c>
      <c r="H18" s="24">
        <v>1855</v>
      </c>
      <c r="I18" s="24">
        <f t="shared" si="1"/>
        <v>1255</v>
      </c>
      <c r="J18" s="20" t="s">
        <v>69</v>
      </c>
      <c r="K18" s="78"/>
      <c r="L18" s="38">
        <v>0</v>
      </c>
      <c r="M18" s="38">
        <v>0</v>
      </c>
      <c r="N18" s="38">
        <v>0</v>
      </c>
      <c r="O18" s="38">
        <v>0</v>
      </c>
      <c r="P18" s="38">
        <v>1</v>
      </c>
      <c r="Q18" s="38">
        <v>0</v>
      </c>
      <c r="R18" s="38"/>
      <c r="S18" s="38"/>
      <c r="T18" s="38"/>
      <c r="U18" s="38"/>
      <c r="V18" s="38" t="s">
        <v>22</v>
      </c>
      <c r="W18" s="38" t="s">
        <v>35</v>
      </c>
      <c r="X18" s="38">
        <v>105</v>
      </c>
      <c r="Y18" s="26"/>
      <c r="Z18" s="38"/>
      <c r="AA18" s="38"/>
      <c r="AB18" s="38"/>
      <c r="AC18" s="29"/>
      <c r="AD18" s="36"/>
      <c r="AE18" s="36"/>
      <c r="AF18" s="36"/>
      <c r="AG18" s="29"/>
      <c r="AH18" s="21">
        <v>1</v>
      </c>
      <c r="AI18" s="18"/>
      <c r="AJ18" s="38">
        <v>0</v>
      </c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8"/>
      <c r="AQ18" s="38"/>
      <c r="AR18" s="36"/>
      <c r="AS18" s="36"/>
      <c r="AT18" s="37"/>
      <c r="AU18" s="35"/>
      <c r="AW18" s="16"/>
      <c r="AX18" s="52"/>
      <c r="AY18" s="24"/>
      <c r="AZ18" s="49"/>
      <c r="BA18" s="23"/>
      <c r="BB18" s="49"/>
      <c r="BC18" s="49"/>
      <c r="BD18" s="49"/>
      <c r="BE18" s="23"/>
      <c r="BF18" s="49"/>
      <c r="BG18" s="49"/>
      <c r="BH18" s="50"/>
      <c r="BI18" s="49"/>
      <c r="BJ18" s="79">
        <v>70.8</v>
      </c>
      <c r="BK18" s="75">
        <v>64.599999999999994</v>
      </c>
      <c r="BL18" s="87">
        <v>1020.3</v>
      </c>
      <c r="BM18" s="75">
        <v>1021</v>
      </c>
      <c r="BN18" s="18" t="s">
        <v>66</v>
      </c>
      <c r="BO18" s="38">
        <v>0</v>
      </c>
      <c r="BP18" s="88">
        <v>5.8</v>
      </c>
      <c r="BQ18" s="38">
        <v>0</v>
      </c>
      <c r="BR18" s="38" t="s">
        <v>67</v>
      </c>
      <c r="BS18" s="24">
        <v>5</v>
      </c>
      <c r="BT18" s="35"/>
      <c r="BU18" s="24"/>
      <c r="BV18" s="24"/>
      <c r="BW18" s="24"/>
      <c r="BX18" s="24"/>
      <c r="BY18" s="31"/>
      <c r="BZ18" s="25"/>
      <c r="CC18" s="48">
        <f t="shared" si="2"/>
        <v>1</v>
      </c>
      <c r="CD18" s="48">
        <f t="shared" si="3"/>
        <v>0</v>
      </c>
      <c r="CE18" s="48">
        <f t="shared" si="4"/>
        <v>0</v>
      </c>
      <c r="CF18" s="171">
        <f t="shared" si="5"/>
        <v>0</v>
      </c>
    </row>
    <row r="19" spans="1:84" s="48" customFormat="1" x14ac:dyDescent="0.25">
      <c r="A19" s="46">
        <v>42462</v>
      </c>
      <c r="B19" s="47" t="str">
        <f t="shared" si="0"/>
        <v>16093</v>
      </c>
      <c r="C19" s="48" t="s">
        <v>42</v>
      </c>
      <c r="D19" s="48" t="s">
        <v>87</v>
      </c>
      <c r="E19" s="24">
        <v>2</v>
      </c>
      <c r="F19" s="24">
        <v>8</v>
      </c>
      <c r="G19" s="24" t="s">
        <v>25</v>
      </c>
      <c r="H19" s="24">
        <v>1903</v>
      </c>
      <c r="I19" s="24">
        <f t="shared" si="1"/>
        <v>1303</v>
      </c>
      <c r="J19" s="20" t="s">
        <v>69</v>
      </c>
      <c r="K19" s="78"/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/>
      <c r="S19" s="38"/>
      <c r="T19" s="38"/>
      <c r="U19" s="38"/>
      <c r="V19" s="38"/>
      <c r="W19" s="38"/>
      <c r="X19" s="38"/>
      <c r="Y19" s="26"/>
      <c r="Z19" s="38"/>
      <c r="AA19" s="38"/>
      <c r="AB19" s="38"/>
      <c r="AC19" s="29"/>
      <c r="AD19" s="36"/>
      <c r="AE19" s="36"/>
      <c r="AF19" s="36"/>
      <c r="AG19" s="29"/>
      <c r="AH19" s="21"/>
      <c r="AI19" s="78"/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1</v>
      </c>
      <c r="AP19" s="38"/>
      <c r="AQ19" s="38"/>
      <c r="AR19" s="36"/>
      <c r="AS19" s="36"/>
      <c r="AT19" s="36" t="s">
        <v>22</v>
      </c>
      <c r="AU19" s="35" t="s">
        <v>35</v>
      </c>
      <c r="AV19" s="48">
        <v>30</v>
      </c>
      <c r="AW19" s="16"/>
      <c r="AX19" s="49"/>
      <c r="AY19" s="24"/>
      <c r="AZ19" s="49"/>
      <c r="BA19" s="23"/>
      <c r="BB19" s="49"/>
      <c r="BC19" s="49"/>
      <c r="BD19" s="49"/>
      <c r="BE19" s="23"/>
      <c r="BF19" s="49"/>
      <c r="BG19" s="49"/>
      <c r="BH19" s="50"/>
      <c r="BI19" s="49">
        <v>1</v>
      </c>
      <c r="BJ19" s="79">
        <v>70.8</v>
      </c>
      <c r="BK19" s="75">
        <v>64.599999999999994</v>
      </c>
      <c r="BL19" s="87">
        <v>1020.3</v>
      </c>
      <c r="BM19" s="75">
        <v>1021</v>
      </c>
      <c r="BN19" s="18" t="s">
        <v>66</v>
      </c>
      <c r="BO19" s="18">
        <v>1</v>
      </c>
      <c r="BP19" s="88">
        <v>4.8</v>
      </c>
      <c r="BQ19" s="38">
        <v>0</v>
      </c>
      <c r="BR19" s="38" t="s">
        <v>67</v>
      </c>
      <c r="BS19" s="24">
        <v>5</v>
      </c>
      <c r="BT19" s="35"/>
      <c r="BU19" s="24"/>
      <c r="BV19" s="24"/>
      <c r="BW19" s="24"/>
      <c r="BX19" s="24"/>
      <c r="BY19" s="31"/>
      <c r="BZ19" s="25"/>
      <c r="CC19" s="48">
        <f t="shared" si="2"/>
        <v>0</v>
      </c>
      <c r="CD19" s="48">
        <f t="shared" si="3"/>
        <v>0</v>
      </c>
      <c r="CE19" s="48">
        <f t="shared" si="4"/>
        <v>0</v>
      </c>
      <c r="CF19" s="171">
        <f t="shared" si="5"/>
        <v>0</v>
      </c>
    </row>
    <row r="20" spans="1:84" s="56" customFormat="1" x14ac:dyDescent="0.25">
      <c r="A20" s="54">
        <v>42462</v>
      </c>
      <c r="B20" s="55" t="str">
        <f t="shared" si="0"/>
        <v>16093</v>
      </c>
      <c r="C20" s="56" t="s">
        <v>42</v>
      </c>
      <c r="D20" s="56" t="s">
        <v>87</v>
      </c>
      <c r="E20" s="57">
        <v>2</v>
      </c>
      <c r="F20" s="57">
        <v>9</v>
      </c>
      <c r="G20" s="57" t="s">
        <v>25</v>
      </c>
      <c r="H20" s="57">
        <v>1911</v>
      </c>
      <c r="I20" s="57">
        <f t="shared" si="1"/>
        <v>1311</v>
      </c>
      <c r="J20" s="63" t="s">
        <v>69</v>
      </c>
      <c r="K20" s="98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/>
      <c r="S20" s="57"/>
      <c r="T20" s="57"/>
      <c r="U20" s="57"/>
      <c r="V20" s="57"/>
      <c r="W20" s="57"/>
      <c r="X20" s="57"/>
      <c r="Y20" s="70"/>
      <c r="Z20" s="57"/>
      <c r="AA20" s="57"/>
      <c r="AB20" s="57"/>
      <c r="AC20" s="72"/>
      <c r="AG20" s="72"/>
      <c r="AH20" s="58"/>
      <c r="AI20" s="98"/>
      <c r="AJ20" s="57">
        <v>0</v>
      </c>
      <c r="AK20" s="57">
        <v>0</v>
      </c>
      <c r="AL20" s="57">
        <v>0</v>
      </c>
      <c r="AM20" s="57">
        <v>0</v>
      </c>
      <c r="AN20" s="57">
        <v>0</v>
      </c>
      <c r="AO20" s="57">
        <v>0</v>
      </c>
      <c r="AP20" s="57"/>
      <c r="AQ20" s="57"/>
      <c r="AU20" s="19"/>
      <c r="AW20" s="72"/>
      <c r="AX20" s="59"/>
      <c r="AY20" s="57"/>
      <c r="AZ20" s="59"/>
      <c r="BA20" s="105"/>
      <c r="BB20" s="59"/>
      <c r="BC20" s="59"/>
      <c r="BD20" s="59"/>
      <c r="BE20" s="105"/>
      <c r="BF20" s="59"/>
      <c r="BG20" s="59"/>
      <c r="BH20" s="60"/>
      <c r="BI20" s="59"/>
      <c r="BJ20" s="81">
        <v>70.8</v>
      </c>
      <c r="BK20" s="59">
        <v>64.599999999999994</v>
      </c>
      <c r="BL20" s="90">
        <v>1020.3</v>
      </c>
      <c r="BM20" s="59">
        <v>1021</v>
      </c>
      <c r="BN20" s="19" t="s">
        <v>66</v>
      </c>
      <c r="BO20" s="19">
        <v>1</v>
      </c>
      <c r="BP20" s="89">
        <v>4.8</v>
      </c>
      <c r="BQ20" s="57">
        <v>0</v>
      </c>
      <c r="BR20" s="57" t="s">
        <v>67</v>
      </c>
      <c r="BS20" s="57">
        <v>5</v>
      </c>
      <c r="BT20" s="57"/>
      <c r="BU20" s="57"/>
      <c r="BV20" s="57"/>
      <c r="BW20" s="57"/>
      <c r="BX20" s="57"/>
      <c r="BY20" s="61"/>
      <c r="BZ20" s="62"/>
      <c r="CC20" s="48">
        <f t="shared" si="2"/>
        <v>0</v>
      </c>
      <c r="CD20" s="48">
        <f t="shared" si="3"/>
        <v>0</v>
      </c>
      <c r="CE20" s="48">
        <f t="shared" si="4"/>
        <v>0</v>
      </c>
      <c r="CF20" s="171">
        <f t="shared" si="5"/>
        <v>0</v>
      </c>
    </row>
    <row r="21" spans="1:84" s="48" customFormat="1" x14ac:dyDescent="0.25">
      <c r="A21" s="46">
        <v>42462</v>
      </c>
      <c r="B21" s="47" t="str">
        <f t="shared" si="0"/>
        <v>16093</v>
      </c>
      <c r="C21" s="48" t="s">
        <v>42</v>
      </c>
      <c r="D21" s="36" t="s">
        <v>86</v>
      </c>
      <c r="E21" s="24">
        <v>3</v>
      </c>
      <c r="F21" s="24">
        <v>1</v>
      </c>
      <c r="G21" s="24" t="s">
        <v>25</v>
      </c>
      <c r="H21" s="24">
        <v>1729</v>
      </c>
      <c r="I21" s="24">
        <f t="shared" si="1"/>
        <v>1129</v>
      </c>
      <c r="J21" s="20" t="s">
        <v>69</v>
      </c>
      <c r="K21" s="18"/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/>
      <c r="S21" s="24"/>
      <c r="T21" s="24"/>
      <c r="U21" s="24"/>
      <c r="V21" s="24"/>
      <c r="W21" s="24"/>
      <c r="X21" s="24"/>
      <c r="Y21" s="7"/>
      <c r="Z21" s="24"/>
      <c r="AA21" s="24"/>
      <c r="AB21" s="24"/>
      <c r="AC21" s="16"/>
      <c r="AG21" s="16"/>
      <c r="AH21" s="21"/>
      <c r="AI21" s="35"/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/>
      <c r="AQ21" s="36"/>
      <c r="AR21" s="36"/>
      <c r="AS21" s="36"/>
      <c r="AT21" s="36"/>
      <c r="AU21" s="35"/>
      <c r="AW21" s="16"/>
      <c r="AX21" s="49"/>
      <c r="AY21" s="24"/>
      <c r="AZ21" s="49"/>
      <c r="BA21" s="23"/>
      <c r="BB21" s="49"/>
      <c r="BC21" s="49"/>
      <c r="BD21" s="49"/>
      <c r="BE21" s="23"/>
      <c r="BF21" s="49"/>
      <c r="BG21" s="49"/>
      <c r="BH21" s="50"/>
      <c r="BI21" s="49"/>
      <c r="BJ21" s="95">
        <v>71.900000000000006</v>
      </c>
      <c r="BK21" s="84">
        <v>68.8</v>
      </c>
      <c r="BL21" s="84">
        <v>1020.5</v>
      </c>
      <c r="BM21" s="84">
        <v>1021.3</v>
      </c>
      <c r="BN21" s="18" t="s">
        <v>66</v>
      </c>
      <c r="BO21" s="38">
        <v>1</v>
      </c>
      <c r="BP21" s="38">
        <v>4.9000000000000004</v>
      </c>
      <c r="BQ21" s="38">
        <v>0</v>
      </c>
      <c r="BR21" s="38" t="s">
        <v>67</v>
      </c>
      <c r="BS21" s="24">
        <v>4</v>
      </c>
      <c r="BT21" s="24"/>
      <c r="BU21" s="24"/>
      <c r="BV21" s="24"/>
      <c r="BW21" s="24"/>
      <c r="BX21" s="24"/>
      <c r="BY21" s="31"/>
      <c r="BZ21" s="25"/>
      <c r="CC21" s="48">
        <f t="shared" si="2"/>
        <v>0</v>
      </c>
      <c r="CD21" s="48">
        <f t="shared" si="3"/>
        <v>0</v>
      </c>
      <c r="CE21" s="48">
        <f t="shared" si="4"/>
        <v>0</v>
      </c>
      <c r="CF21" s="171">
        <f t="shared" si="5"/>
        <v>0</v>
      </c>
    </row>
    <row r="22" spans="1:84" s="48" customFormat="1" x14ac:dyDescent="0.25">
      <c r="A22" s="46">
        <v>42462</v>
      </c>
      <c r="B22" s="47" t="str">
        <f t="shared" si="0"/>
        <v>16093</v>
      </c>
      <c r="C22" s="48" t="s">
        <v>42</v>
      </c>
      <c r="D22" s="36" t="s">
        <v>86</v>
      </c>
      <c r="E22" s="24">
        <v>3</v>
      </c>
      <c r="F22" s="24">
        <v>2</v>
      </c>
      <c r="G22" s="24" t="s">
        <v>25</v>
      </c>
      <c r="H22" s="24">
        <v>1741</v>
      </c>
      <c r="I22" s="24">
        <f t="shared" si="1"/>
        <v>1141</v>
      </c>
      <c r="J22" s="20" t="s">
        <v>69</v>
      </c>
      <c r="K22" s="18"/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/>
      <c r="S22" s="24"/>
      <c r="T22" s="24"/>
      <c r="U22" s="24"/>
      <c r="V22" s="24"/>
      <c r="W22" s="24"/>
      <c r="X22" s="24"/>
      <c r="Y22" s="7"/>
      <c r="Z22" s="24"/>
      <c r="AA22" s="24"/>
      <c r="AB22" s="24"/>
      <c r="AC22" s="16"/>
      <c r="AG22" s="16"/>
      <c r="AH22" s="21"/>
      <c r="AI22" s="35"/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/>
      <c r="AQ22" s="36"/>
      <c r="AR22" s="36"/>
      <c r="AS22" s="36"/>
      <c r="AU22" s="35"/>
      <c r="AW22" s="16"/>
      <c r="AX22" s="49"/>
      <c r="AY22" s="24"/>
      <c r="AZ22" s="49"/>
      <c r="BA22" s="23"/>
      <c r="BB22" s="49"/>
      <c r="BC22" s="49"/>
      <c r="BD22" s="49"/>
      <c r="BE22" s="23"/>
      <c r="BF22" s="49"/>
      <c r="BG22" s="49"/>
      <c r="BH22" s="50"/>
      <c r="BI22" s="49"/>
      <c r="BJ22" s="79">
        <v>71.900000000000006</v>
      </c>
      <c r="BK22" s="75">
        <v>68.8</v>
      </c>
      <c r="BL22" s="75">
        <v>1020.5</v>
      </c>
      <c r="BM22" s="75">
        <v>1021.3</v>
      </c>
      <c r="BN22" s="18" t="s">
        <v>66</v>
      </c>
      <c r="BO22" s="38">
        <v>2</v>
      </c>
      <c r="BP22" s="38">
        <v>12.5</v>
      </c>
      <c r="BQ22" s="38">
        <v>0</v>
      </c>
      <c r="BR22" s="38" t="s">
        <v>67</v>
      </c>
      <c r="BS22" s="24">
        <v>4</v>
      </c>
      <c r="BT22" s="24"/>
      <c r="BU22" s="24"/>
      <c r="BV22" s="24"/>
      <c r="BW22" s="24"/>
      <c r="BX22" s="24"/>
      <c r="BY22" s="31"/>
      <c r="BZ22" s="25"/>
      <c r="CC22" s="48">
        <f t="shared" si="2"/>
        <v>0</v>
      </c>
      <c r="CD22" s="48">
        <f t="shared" si="3"/>
        <v>0</v>
      </c>
      <c r="CE22" s="48">
        <f t="shared" si="4"/>
        <v>0</v>
      </c>
      <c r="CF22" s="171">
        <f t="shared" si="5"/>
        <v>0</v>
      </c>
    </row>
    <row r="23" spans="1:84" s="48" customFormat="1" x14ac:dyDescent="0.25">
      <c r="A23" s="46">
        <v>42462</v>
      </c>
      <c r="B23" s="47" t="str">
        <f t="shared" si="0"/>
        <v>16093</v>
      </c>
      <c r="C23" s="48" t="s">
        <v>42</v>
      </c>
      <c r="D23" s="36" t="s">
        <v>86</v>
      </c>
      <c r="E23" s="24">
        <v>3</v>
      </c>
      <c r="F23" s="24">
        <v>3</v>
      </c>
      <c r="G23" s="24" t="s">
        <v>25</v>
      </c>
      <c r="H23" s="24">
        <v>1756</v>
      </c>
      <c r="I23" s="24">
        <f t="shared" si="1"/>
        <v>1156</v>
      </c>
      <c r="J23" s="20" t="s">
        <v>69</v>
      </c>
      <c r="K23" s="18"/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/>
      <c r="S23" s="24"/>
      <c r="T23" s="24"/>
      <c r="U23" s="24"/>
      <c r="V23" s="24"/>
      <c r="W23" s="24"/>
      <c r="X23" s="24"/>
      <c r="Y23" s="7"/>
      <c r="Z23" s="24"/>
      <c r="AA23" s="24"/>
      <c r="AB23" s="24"/>
      <c r="AC23" s="16"/>
      <c r="AG23" s="16"/>
      <c r="AH23" s="21"/>
      <c r="AI23" s="35"/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/>
      <c r="AQ23" s="36"/>
      <c r="AR23" s="36"/>
      <c r="AS23" s="36"/>
      <c r="AT23" s="36"/>
      <c r="AU23" s="35"/>
      <c r="AW23" s="16"/>
      <c r="AX23" s="49"/>
      <c r="AY23" s="24"/>
      <c r="AZ23" s="49"/>
      <c r="BA23" s="23"/>
      <c r="BB23" s="49"/>
      <c r="BC23" s="49"/>
      <c r="BD23" s="49"/>
      <c r="BE23" s="23"/>
      <c r="BF23" s="49"/>
      <c r="BG23" s="49"/>
      <c r="BH23" s="50"/>
      <c r="BI23" s="49"/>
      <c r="BJ23" s="79">
        <v>71.900000000000006</v>
      </c>
      <c r="BK23" s="75">
        <v>68.8</v>
      </c>
      <c r="BL23" s="75">
        <v>1020.5</v>
      </c>
      <c r="BM23" s="75">
        <v>1021.3</v>
      </c>
      <c r="BN23" s="18" t="s">
        <v>66</v>
      </c>
      <c r="BO23" s="38">
        <v>1</v>
      </c>
      <c r="BP23" s="38">
        <v>6.7</v>
      </c>
      <c r="BQ23" s="38">
        <v>0</v>
      </c>
      <c r="BR23" s="38" t="s">
        <v>67</v>
      </c>
      <c r="BS23" s="24">
        <v>4</v>
      </c>
      <c r="BT23" s="24"/>
      <c r="BU23" s="24"/>
      <c r="BV23" s="24"/>
      <c r="BW23" s="24"/>
      <c r="BX23" s="24"/>
      <c r="BY23" s="31"/>
      <c r="BZ23" s="25"/>
      <c r="CC23" s="48">
        <f t="shared" si="2"/>
        <v>0</v>
      </c>
      <c r="CD23" s="48">
        <f t="shared" si="3"/>
        <v>0</v>
      </c>
      <c r="CE23" s="48">
        <f t="shared" si="4"/>
        <v>0</v>
      </c>
      <c r="CF23" s="171">
        <f t="shared" si="5"/>
        <v>0</v>
      </c>
    </row>
    <row r="24" spans="1:84" s="48" customFormat="1" x14ac:dyDescent="0.25">
      <c r="A24" s="46">
        <v>42462</v>
      </c>
      <c r="B24" s="47" t="str">
        <f t="shared" si="0"/>
        <v>16093</v>
      </c>
      <c r="C24" s="48" t="s">
        <v>42</v>
      </c>
      <c r="D24" s="36" t="s">
        <v>86</v>
      </c>
      <c r="E24" s="24">
        <v>3</v>
      </c>
      <c r="F24" s="24">
        <v>4</v>
      </c>
      <c r="G24" s="24" t="s">
        <v>25</v>
      </c>
      <c r="H24" s="24">
        <v>1808</v>
      </c>
      <c r="I24" s="24">
        <f t="shared" si="1"/>
        <v>1208</v>
      </c>
      <c r="J24" s="20" t="s">
        <v>69</v>
      </c>
      <c r="K24" s="18"/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/>
      <c r="S24" s="24"/>
      <c r="T24" s="24"/>
      <c r="U24" s="24"/>
      <c r="V24" s="24"/>
      <c r="W24" s="24"/>
      <c r="X24" s="24"/>
      <c r="Y24" s="7"/>
      <c r="Z24" s="24"/>
      <c r="AA24" s="24"/>
      <c r="AB24" s="24"/>
      <c r="AC24" s="16"/>
      <c r="AG24" s="16"/>
      <c r="AH24" s="21"/>
      <c r="AI24" s="35"/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/>
      <c r="AQ24" s="36"/>
      <c r="AR24" s="36"/>
      <c r="AS24" s="36"/>
      <c r="AT24" s="36"/>
      <c r="AU24" s="35"/>
      <c r="AW24" s="16"/>
      <c r="AX24" s="49"/>
      <c r="AY24" s="24"/>
      <c r="AZ24" s="49"/>
      <c r="BA24" s="23"/>
      <c r="BB24" s="49"/>
      <c r="BC24" s="49"/>
      <c r="BD24" s="49"/>
      <c r="BE24" s="23"/>
      <c r="BF24" s="49"/>
      <c r="BG24" s="49"/>
      <c r="BH24" s="50"/>
      <c r="BI24" s="49"/>
      <c r="BJ24" s="79">
        <v>71.900000000000006</v>
      </c>
      <c r="BK24" s="75">
        <v>68.8</v>
      </c>
      <c r="BL24" s="75">
        <v>1020.5</v>
      </c>
      <c r="BM24" s="75">
        <v>1021.3</v>
      </c>
      <c r="BN24" s="18" t="s">
        <v>66</v>
      </c>
      <c r="BO24" s="38">
        <v>2</v>
      </c>
      <c r="BP24" s="38">
        <v>11.9</v>
      </c>
      <c r="BQ24" s="38">
        <v>0</v>
      </c>
      <c r="BR24" s="38" t="s">
        <v>67</v>
      </c>
      <c r="BS24" s="24">
        <v>4</v>
      </c>
      <c r="BT24" s="24"/>
      <c r="BU24" s="24"/>
      <c r="BV24" s="24"/>
      <c r="BW24" s="24"/>
      <c r="BX24" s="24"/>
      <c r="BY24" s="31"/>
      <c r="BZ24" s="25"/>
      <c r="CC24" s="48">
        <f t="shared" si="2"/>
        <v>0</v>
      </c>
      <c r="CD24" s="48">
        <f t="shared" si="3"/>
        <v>0</v>
      </c>
      <c r="CE24" s="48">
        <f t="shared" si="4"/>
        <v>0</v>
      </c>
      <c r="CF24" s="171">
        <f t="shared" si="5"/>
        <v>0</v>
      </c>
    </row>
    <row r="25" spans="1:84" s="48" customFormat="1" x14ac:dyDescent="0.25">
      <c r="A25" s="46">
        <v>42462</v>
      </c>
      <c r="B25" s="47" t="str">
        <f t="shared" si="0"/>
        <v>16093</v>
      </c>
      <c r="C25" s="48" t="s">
        <v>42</v>
      </c>
      <c r="D25" s="36" t="s">
        <v>86</v>
      </c>
      <c r="E25" s="24">
        <v>3</v>
      </c>
      <c r="F25" s="24">
        <v>5</v>
      </c>
      <c r="G25" s="24" t="s">
        <v>25</v>
      </c>
      <c r="H25" s="24">
        <v>1821</v>
      </c>
      <c r="I25" s="24">
        <f t="shared" si="1"/>
        <v>1221</v>
      </c>
      <c r="J25" s="20" t="s">
        <v>69</v>
      </c>
      <c r="K25" s="18"/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/>
      <c r="S25" s="24"/>
      <c r="T25" s="24"/>
      <c r="U25" s="24"/>
      <c r="V25" s="24"/>
      <c r="W25" s="24"/>
      <c r="X25" s="24"/>
      <c r="Y25" s="7"/>
      <c r="Z25" s="24"/>
      <c r="AA25" s="24"/>
      <c r="AB25" s="24"/>
      <c r="AC25" s="16"/>
      <c r="AG25" s="16"/>
      <c r="AH25" s="21"/>
      <c r="AI25" s="35"/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/>
      <c r="AQ25" s="36"/>
      <c r="AR25" s="36"/>
      <c r="AS25" s="36"/>
      <c r="AU25" s="35"/>
      <c r="AW25" s="16"/>
      <c r="AX25" s="49"/>
      <c r="AY25" s="24"/>
      <c r="AZ25" s="49"/>
      <c r="BA25" s="23"/>
      <c r="BB25" s="49"/>
      <c r="BC25" s="49"/>
      <c r="BD25" s="49"/>
      <c r="BE25" s="23"/>
      <c r="BF25" s="49"/>
      <c r="BG25" s="49"/>
      <c r="BH25" s="50"/>
      <c r="BI25" s="49"/>
      <c r="BJ25" s="79">
        <v>71.900000000000006</v>
      </c>
      <c r="BK25" s="75">
        <v>68.8</v>
      </c>
      <c r="BL25" s="75">
        <v>1020.5</v>
      </c>
      <c r="BM25" s="75">
        <v>1021.3</v>
      </c>
      <c r="BN25" s="18" t="s">
        <v>66</v>
      </c>
      <c r="BO25" s="38">
        <v>1</v>
      </c>
      <c r="BP25" s="38">
        <v>6.2</v>
      </c>
      <c r="BQ25" s="38">
        <v>0</v>
      </c>
      <c r="BR25" s="38" t="s">
        <v>67</v>
      </c>
      <c r="BS25" s="24">
        <v>4</v>
      </c>
      <c r="BT25" s="24"/>
      <c r="BU25" s="24"/>
      <c r="BV25" s="24"/>
      <c r="BW25" s="24"/>
      <c r="BX25" s="24"/>
      <c r="BY25" s="31"/>
      <c r="BZ25" s="25"/>
      <c r="CC25" s="48">
        <f t="shared" si="2"/>
        <v>0</v>
      </c>
      <c r="CD25" s="48">
        <f t="shared" si="3"/>
        <v>0</v>
      </c>
      <c r="CE25" s="48">
        <f t="shared" si="4"/>
        <v>0</v>
      </c>
      <c r="CF25" s="171">
        <f t="shared" si="5"/>
        <v>0</v>
      </c>
    </row>
    <row r="26" spans="1:84" s="48" customFormat="1" x14ac:dyDescent="0.25">
      <c r="A26" s="46">
        <v>42462</v>
      </c>
      <c r="B26" s="47" t="str">
        <f t="shared" si="0"/>
        <v>16093</v>
      </c>
      <c r="C26" s="48" t="s">
        <v>42</v>
      </c>
      <c r="D26" s="36" t="s">
        <v>86</v>
      </c>
      <c r="E26" s="24">
        <v>3</v>
      </c>
      <c r="F26" s="24">
        <v>6</v>
      </c>
      <c r="G26" s="24" t="s">
        <v>25</v>
      </c>
      <c r="H26" s="24">
        <v>1833</v>
      </c>
      <c r="I26" s="24">
        <f t="shared" si="1"/>
        <v>1233</v>
      </c>
      <c r="J26" s="20" t="s">
        <v>69</v>
      </c>
      <c r="K26" s="18"/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/>
      <c r="S26" s="24"/>
      <c r="T26" s="24"/>
      <c r="U26" s="24"/>
      <c r="V26" s="24"/>
      <c r="W26" s="24"/>
      <c r="X26" s="24"/>
      <c r="Y26" s="7"/>
      <c r="Z26" s="24"/>
      <c r="AA26" s="24"/>
      <c r="AB26" s="24"/>
      <c r="AC26" s="16"/>
      <c r="AG26" s="16"/>
      <c r="AH26" s="21"/>
      <c r="AI26" s="35"/>
      <c r="AJ26" s="24">
        <v>0</v>
      </c>
      <c r="AK26" s="24">
        <v>1</v>
      </c>
      <c r="AL26" s="24">
        <v>0</v>
      </c>
      <c r="AM26" s="24">
        <v>0</v>
      </c>
      <c r="AN26" s="24">
        <v>0</v>
      </c>
      <c r="AO26" s="24">
        <v>1</v>
      </c>
      <c r="AP26" s="24"/>
      <c r="AQ26" s="36"/>
      <c r="AR26" s="36"/>
      <c r="AS26" s="36"/>
      <c r="AT26" s="24" t="s">
        <v>22</v>
      </c>
      <c r="AU26" s="35" t="s">
        <v>55</v>
      </c>
      <c r="AV26" s="24">
        <v>2</v>
      </c>
      <c r="AW26" s="7"/>
      <c r="AX26" s="49"/>
      <c r="AY26" s="24"/>
      <c r="AZ26" s="49"/>
      <c r="BA26" s="23"/>
      <c r="BB26" s="49"/>
      <c r="BC26" s="49"/>
      <c r="BD26" s="49"/>
      <c r="BE26" s="23"/>
      <c r="BF26" s="49"/>
      <c r="BG26" s="49"/>
      <c r="BH26" s="50"/>
      <c r="BI26" s="49">
        <v>1</v>
      </c>
      <c r="BJ26" s="79">
        <v>71.900000000000006</v>
      </c>
      <c r="BK26" s="75">
        <v>68.8</v>
      </c>
      <c r="BL26" s="75">
        <v>1020.5</v>
      </c>
      <c r="BM26" s="75">
        <v>1021.3</v>
      </c>
      <c r="BN26" s="18" t="s">
        <v>66</v>
      </c>
      <c r="BO26" s="38">
        <v>1</v>
      </c>
      <c r="BP26" s="38">
        <v>6.6</v>
      </c>
      <c r="BQ26" s="38">
        <v>0</v>
      </c>
      <c r="BR26" s="38" t="s">
        <v>67</v>
      </c>
      <c r="BS26" s="24">
        <v>4</v>
      </c>
      <c r="BT26" s="24"/>
      <c r="BU26" s="24"/>
      <c r="BV26" s="24"/>
      <c r="BW26" s="24"/>
      <c r="BX26" s="24"/>
      <c r="BY26" s="31"/>
      <c r="BZ26" s="25"/>
      <c r="CC26" s="48">
        <f t="shared" si="2"/>
        <v>0</v>
      </c>
      <c r="CD26" s="48">
        <f t="shared" si="3"/>
        <v>0</v>
      </c>
      <c r="CE26" s="48">
        <f t="shared" si="4"/>
        <v>0</v>
      </c>
      <c r="CF26" s="171">
        <f t="shared" si="5"/>
        <v>0</v>
      </c>
    </row>
    <row r="27" spans="1:84" s="48" customFormat="1" x14ac:dyDescent="0.25">
      <c r="A27" s="46">
        <v>42462</v>
      </c>
      <c r="B27" s="47" t="str">
        <f t="shared" si="0"/>
        <v>16093</v>
      </c>
      <c r="C27" s="48" t="s">
        <v>42</v>
      </c>
      <c r="D27" s="36" t="s">
        <v>86</v>
      </c>
      <c r="E27" s="24">
        <v>3</v>
      </c>
      <c r="F27" s="24">
        <v>7</v>
      </c>
      <c r="G27" s="24" t="s">
        <v>25</v>
      </c>
      <c r="H27" s="24">
        <v>1844</v>
      </c>
      <c r="I27" s="24">
        <f t="shared" si="1"/>
        <v>1244</v>
      </c>
      <c r="J27" s="20" t="s">
        <v>69</v>
      </c>
      <c r="K27" s="18"/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/>
      <c r="S27" s="24"/>
      <c r="T27" s="24"/>
      <c r="U27" s="24"/>
      <c r="V27" s="24"/>
      <c r="W27" s="24"/>
      <c r="X27" s="24"/>
      <c r="Y27" s="7"/>
      <c r="Z27" s="24"/>
      <c r="AA27" s="24"/>
      <c r="AB27" s="24"/>
      <c r="AC27" s="16"/>
      <c r="AG27" s="16"/>
      <c r="AH27" s="21"/>
      <c r="AI27" s="35"/>
      <c r="AJ27" s="24">
        <v>0</v>
      </c>
      <c r="AK27" s="24">
        <v>0</v>
      </c>
      <c r="AL27" s="24">
        <v>0</v>
      </c>
      <c r="AM27" s="24">
        <v>1</v>
      </c>
      <c r="AN27" s="24">
        <v>1</v>
      </c>
      <c r="AO27" s="24">
        <v>0</v>
      </c>
      <c r="AP27" s="24"/>
      <c r="AQ27" s="36"/>
      <c r="AR27" s="36"/>
      <c r="AS27" s="36"/>
      <c r="AT27" s="38" t="s">
        <v>23</v>
      </c>
      <c r="AU27" s="35" t="s">
        <v>35</v>
      </c>
      <c r="AV27" s="24">
        <v>1</v>
      </c>
      <c r="AW27" s="7"/>
      <c r="AX27" s="49" t="s">
        <v>22</v>
      </c>
      <c r="AY27" s="24" t="s">
        <v>22</v>
      </c>
      <c r="AZ27" s="49">
        <v>59</v>
      </c>
      <c r="BA27" s="23"/>
      <c r="BB27" s="49"/>
      <c r="BC27" s="49"/>
      <c r="BD27" s="49"/>
      <c r="BE27" s="23"/>
      <c r="BF27" s="49"/>
      <c r="BG27" s="49"/>
      <c r="BH27" s="50"/>
      <c r="BI27" s="49">
        <v>2</v>
      </c>
      <c r="BJ27" s="79">
        <v>71.900000000000006</v>
      </c>
      <c r="BK27" s="75">
        <v>68.8</v>
      </c>
      <c r="BL27" s="75">
        <v>1020.5</v>
      </c>
      <c r="BM27" s="75">
        <v>1021.3</v>
      </c>
      <c r="BN27" s="18" t="s">
        <v>66</v>
      </c>
      <c r="BO27" s="38">
        <v>2</v>
      </c>
      <c r="BP27" s="38">
        <v>10.5</v>
      </c>
      <c r="BQ27" s="38">
        <v>0</v>
      </c>
      <c r="BR27" s="38" t="s">
        <v>67</v>
      </c>
      <c r="BS27" s="24">
        <v>4</v>
      </c>
      <c r="BT27" s="24"/>
      <c r="BU27" s="24"/>
      <c r="BV27" s="24"/>
      <c r="BW27" s="24"/>
      <c r="BX27" s="24"/>
      <c r="BY27" s="31"/>
      <c r="BZ27" s="25"/>
      <c r="CC27" s="48">
        <f t="shared" si="2"/>
        <v>0</v>
      </c>
      <c r="CD27" s="48">
        <f t="shared" si="3"/>
        <v>0</v>
      </c>
      <c r="CE27" s="48">
        <f t="shared" si="4"/>
        <v>0</v>
      </c>
      <c r="CF27" s="171">
        <f t="shared" si="5"/>
        <v>0</v>
      </c>
    </row>
    <row r="28" spans="1:84" s="56" customFormat="1" x14ac:dyDescent="0.25">
      <c r="A28" s="54">
        <v>42462</v>
      </c>
      <c r="B28" s="55" t="str">
        <f t="shared" si="0"/>
        <v>16093</v>
      </c>
      <c r="C28" s="56" t="s">
        <v>42</v>
      </c>
      <c r="D28" s="56" t="s">
        <v>86</v>
      </c>
      <c r="E28" s="57">
        <v>3</v>
      </c>
      <c r="F28" s="57">
        <v>8</v>
      </c>
      <c r="G28" s="57" t="s">
        <v>25</v>
      </c>
      <c r="H28" s="57">
        <v>1858</v>
      </c>
      <c r="I28" s="57">
        <f t="shared" si="1"/>
        <v>1258</v>
      </c>
      <c r="J28" s="20" t="s">
        <v>69</v>
      </c>
      <c r="K28" s="19"/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/>
      <c r="S28" s="57"/>
      <c r="T28" s="57"/>
      <c r="U28" s="57"/>
      <c r="V28" s="57"/>
      <c r="W28" s="57"/>
      <c r="X28" s="57"/>
      <c r="Y28" s="70"/>
      <c r="Z28" s="57"/>
      <c r="AA28" s="57"/>
      <c r="AB28" s="57"/>
      <c r="AC28" s="72"/>
      <c r="AG28" s="72"/>
      <c r="AH28" s="58"/>
      <c r="AI28" s="19"/>
      <c r="AJ28" s="57">
        <v>0</v>
      </c>
      <c r="AK28" s="57">
        <v>0</v>
      </c>
      <c r="AL28" s="57">
        <v>0</v>
      </c>
      <c r="AM28" s="57">
        <v>0</v>
      </c>
      <c r="AN28" s="57">
        <v>0</v>
      </c>
      <c r="AO28" s="57">
        <v>0</v>
      </c>
      <c r="AP28" s="57"/>
      <c r="AU28" s="19"/>
      <c r="AW28" s="72"/>
      <c r="AX28" s="59"/>
      <c r="AY28" s="57"/>
      <c r="AZ28" s="59"/>
      <c r="BA28" s="105"/>
      <c r="BB28" s="59"/>
      <c r="BC28" s="59"/>
      <c r="BD28" s="59"/>
      <c r="BE28" s="105"/>
      <c r="BF28" s="59"/>
      <c r="BG28" s="59"/>
      <c r="BH28" s="60"/>
      <c r="BI28" s="59"/>
      <c r="BJ28" s="81">
        <v>71.900000000000006</v>
      </c>
      <c r="BK28" s="59">
        <v>68.8</v>
      </c>
      <c r="BL28" s="59">
        <v>1020.5</v>
      </c>
      <c r="BM28" s="59">
        <v>1021.3</v>
      </c>
      <c r="BN28" s="19" t="s">
        <v>66</v>
      </c>
      <c r="BO28" s="57">
        <v>1</v>
      </c>
      <c r="BP28" s="57">
        <v>6.9</v>
      </c>
      <c r="BQ28" s="57">
        <v>0</v>
      </c>
      <c r="BR28" s="57" t="s">
        <v>67</v>
      </c>
      <c r="BS28" s="57">
        <v>4</v>
      </c>
      <c r="BT28" s="57"/>
      <c r="BU28" s="57"/>
      <c r="BV28" s="57"/>
      <c r="BW28" s="57"/>
      <c r="BX28" s="57"/>
      <c r="BY28" s="61"/>
      <c r="BZ28" s="62"/>
      <c r="CC28" s="48">
        <f t="shared" si="2"/>
        <v>0</v>
      </c>
      <c r="CD28" s="48">
        <f t="shared" si="3"/>
        <v>0</v>
      </c>
      <c r="CE28" s="48">
        <f t="shared" si="4"/>
        <v>0</v>
      </c>
      <c r="CF28" s="171">
        <f t="shared" si="5"/>
        <v>0</v>
      </c>
    </row>
    <row r="29" spans="1:84" s="48" customFormat="1" x14ac:dyDescent="0.25">
      <c r="A29" s="46">
        <v>42461</v>
      </c>
      <c r="B29" s="47" t="str">
        <f t="shared" si="0"/>
        <v>16092</v>
      </c>
      <c r="C29" s="48" t="s">
        <v>42</v>
      </c>
      <c r="D29" s="48" t="s">
        <v>86</v>
      </c>
      <c r="E29" s="24">
        <v>4</v>
      </c>
      <c r="F29" s="24">
        <v>1</v>
      </c>
      <c r="G29" s="24" t="s">
        <v>25</v>
      </c>
      <c r="H29" s="24">
        <v>1730</v>
      </c>
      <c r="I29" s="24">
        <f t="shared" si="1"/>
        <v>1130</v>
      </c>
      <c r="J29" s="20" t="s">
        <v>69</v>
      </c>
      <c r="K29" s="18"/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H29" s="21"/>
      <c r="AI29" s="35"/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/>
      <c r="AQ29" s="38"/>
      <c r="AR29" s="38"/>
      <c r="AS29" s="38"/>
      <c r="AU29" s="35"/>
      <c r="AX29" s="49"/>
      <c r="AY29" s="24"/>
      <c r="AZ29" s="49"/>
      <c r="BA29" s="49"/>
      <c r="BB29" s="49"/>
      <c r="BC29" s="49"/>
      <c r="BD29" s="49"/>
      <c r="BE29" s="49"/>
      <c r="BF29" s="49"/>
      <c r="BG29" s="49"/>
      <c r="BH29" s="49"/>
      <c r="BI29" s="50"/>
      <c r="BJ29" s="24">
        <v>65.3</v>
      </c>
      <c r="BK29" s="24">
        <v>64.2</v>
      </c>
      <c r="BL29" s="24">
        <v>1012</v>
      </c>
      <c r="BM29" s="24">
        <v>1012.8</v>
      </c>
      <c r="BN29" s="24" t="s">
        <v>66</v>
      </c>
      <c r="BO29" s="24">
        <v>3</v>
      </c>
      <c r="BP29" s="86">
        <v>17.2</v>
      </c>
      <c r="BQ29" s="86">
        <v>2</v>
      </c>
      <c r="BR29" s="24" t="s">
        <v>67</v>
      </c>
      <c r="BS29" s="38">
        <v>6</v>
      </c>
      <c r="BW29" s="25"/>
      <c r="BX29" s="25"/>
      <c r="CC29" s="48">
        <f t="shared" si="2"/>
        <v>0</v>
      </c>
      <c r="CD29" s="48">
        <f t="shared" si="3"/>
        <v>0</v>
      </c>
      <c r="CE29" s="48">
        <f t="shared" si="4"/>
        <v>0</v>
      </c>
      <c r="CF29" s="171">
        <f t="shared" si="5"/>
        <v>0</v>
      </c>
    </row>
    <row r="30" spans="1:84" s="48" customFormat="1" x14ac:dyDescent="0.25">
      <c r="A30" s="46">
        <v>42461</v>
      </c>
      <c r="B30" s="47" t="str">
        <f t="shared" si="0"/>
        <v>16092</v>
      </c>
      <c r="C30" s="48" t="s">
        <v>42</v>
      </c>
      <c r="D30" s="48" t="s">
        <v>86</v>
      </c>
      <c r="E30" s="24">
        <v>4</v>
      </c>
      <c r="F30" s="24">
        <v>2</v>
      </c>
      <c r="G30" s="24" t="s">
        <v>25</v>
      </c>
      <c r="H30" s="24">
        <v>1742</v>
      </c>
      <c r="I30" s="24">
        <f t="shared" si="1"/>
        <v>1142</v>
      </c>
      <c r="J30" s="20" t="s">
        <v>69</v>
      </c>
      <c r="K30" s="18"/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H30" s="21"/>
      <c r="AI30" s="35"/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/>
      <c r="AQ30" s="38"/>
      <c r="AR30" s="38"/>
      <c r="AS30" s="38"/>
      <c r="AU30" s="35"/>
      <c r="AX30" s="49"/>
      <c r="AY30" s="24"/>
      <c r="AZ30" s="49"/>
      <c r="BA30" s="49"/>
      <c r="BB30" s="49"/>
      <c r="BC30" s="49"/>
      <c r="BD30" s="49"/>
      <c r="BE30" s="49"/>
      <c r="BF30" s="49"/>
      <c r="BG30" s="49"/>
      <c r="BH30" s="49"/>
      <c r="BI30" s="50"/>
      <c r="BJ30" s="24">
        <v>65.3</v>
      </c>
      <c r="BK30" s="24">
        <v>64.2</v>
      </c>
      <c r="BL30" s="24">
        <v>1012</v>
      </c>
      <c r="BM30" s="24">
        <v>1012.8</v>
      </c>
      <c r="BN30" s="24" t="s">
        <v>66</v>
      </c>
      <c r="BO30" s="24">
        <v>3</v>
      </c>
      <c r="BP30" s="31">
        <v>20.5</v>
      </c>
      <c r="BQ30" s="25">
        <v>2</v>
      </c>
      <c r="BR30" s="24" t="s">
        <v>67</v>
      </c>
      <c r="BS30" s="38">
        <v>6</v>
      </c>
      <c r="BW30" s="25"/>
      <c r="BX30" s="25"/>
      <c r="CC30" s="48">
        <f t="shared" si="2"/>
        <v>0</v>
      </c>
      <c r="CD30" s="48">
        <f t="shared" si="3"/>
        <v>0</v>
      </c>
      <c r="CE30" s="48">
        <f t="shared" si="4"/>
        <v>0</v>
      </c>
      <c r="CF30" s="171">
        <f t="shared" si="5"/>
        <v>0</v>
      </c>
    </row>
    <row r="31" spans="1:84" s="48" customFormat="1" x14ac:dyDescent="0.25">
      <c r="A31" s="46">
        <v>42461</v>
      </c>
      <c r="B31" s="47" t="str">
        <f t="shared" si="0"/>
        <v>16092</v>
      </c>
      <c r="C31" s="48" t="s">
        <v>42</v>
      </c>
      <c r="D31" s="48" t="s">
        <v>86</v>
      </c>
      <c r="E31" s="24">
        <v>4</v>
      </c>
      <c r="F31" s="24">
        <v>3</v>
      </c>
      <c r="G31" s="24" t="s">
        <v>25</v>
      </c>
      <c r="H31" s="24">
        <v>1754</v>
      </c>
      <c r="I31" s="24">
        <f t="shared" si="1"/>
        <v>1154</v>
      </c>
      <c r="J31" s="20" t="s">
        <v>69</v>
      </c>
      <c r="K31" s="18"/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H31" s="21"/>
      <c r="AI31" s="35"/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/>
      <c r="AQ31" s="36"/>
      <c r="AR31" s="36"/>
      <c r="AS31" s="36"/>
      <c r="AU31" s="35"/>
      <c r="AX31" s="49"/>
      <c r="AY31" s="24"/>
      <c r="AZ31" s="49"/>
      <c r="BA31" s="49"/>
      <c r="BB31" s="49"/>
      <c r="BC31" s="49"/>
      <c r="BD31" s="49"/>
      <c r="BE31" s="49"/>
      <c r="BF31" s="49"/>
      <c r="BG31" s="49"/>
      <c r="BH31" s="49"/>
      <c r="BI31" s="50"/>
      <c r="BJ31" s="24">
        <v>65.3</v>
      </c>
      <c r="BK31" s="24">
        <v>64.2</v>
      </c>
      <c r="BL31" s="24">
        <v>1012</v>
      </c>
      <c r="BM31" s="24">
        <v>1012.8</v>
      </c>
      <c r="BN31" s="24" t="s">
        <v>66</v>
      </c>
      <c r="BO31" s="24">
        <v>3</v>
      </c>
      <c r="BP31" s="31">
        <v>20.399999999999999</v>
      </c>
      <c r="BQ31" s="25">
        <v>2</v>
      </c>
      <c r="BR31" s="24" t="s">
        <v>67</v>
      </c>
      <c r="BS31" s="38">
        <v>6</v>
      </c>
      <c r="CC31" s="48">
        <f t="shared" si="2"/>
        <v>0</v>
      </c>
      <c r="CD31" s="48">
        <f t="shared" si="3"/>
        <v>0</v>
      </c>
      <c r="CE31" s="48">
        <f t="shared" si="4"/>
        <v>0</v>
      </c>
      <c r="CF31" s="171">
        <f t="shared" si="5"/>
        <v>0</v>
      </c>
    </row>
    <row r="32" spans="1:84" s="48" customFormat="1" x14ac:dyDescent="0.25">
      <c r="A32" s="46">
        <v>42461</v>
      </c>
      <c r="B32" s="47" t="str">
        <f t="shared" si="0"/>
        <v>16092</v>
      </c>
      <c r="C32" s="48" t="s">
        <v>42</v>
      </c>
      <c r="D32" s="48" t="s">
        <v>86</v>
      </c>
      <c r="E32" s="24">
        <v>4</v>
      </c>
      <c r="F32" s="24">
        <v>4</v>
      </c>
      <c r="G32" s="24" t="s">
        <v>25</v>
      </c>
      <c r="H32" s="24">
        <v>1807</v>
      </c>
      <c r="I32" s="24">
        <f t="shared" si="1"/>
        <v>1207</v>
      </c>
      <c r="J32" s="20" t="s">
        <v>69</v>
      </c>
      <c r="K32" s="18"/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H32" s="21"/>
      <c r="AI32" s="35"/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/>
      <c r="AQ32" s="36"/>
      <c r="AR32" s="36"/>
      <c r="AS32" s="36"/>
      <c r="AU32" s="35"/>
      <c r="AX32" s="49"/>
      <c r="AY32" s="24"/>
      <c r="AZ32" s="49"/>
      <c r="BA32" s="49"/>
      <c r="BB32" s="49"/>
      <c r="BC32" s="49"/>
      <c r="BD32" s="49"/>
      <c r="BE32" s="49"/>
      <c r="BF32" s="49"/>
      <c r="BG32" s="49"/>
      <c r="BH32" s="49"/>
      <c r="BI32" s="50"/>
      <c r="BJ32" s="120">
        <v>65.3</v>
      </c>
      <c r="BK32" s="38">
        <v>64.2</v>
      </c>
      <c r="BL32" s="38">
        <v>1012</v>
      </c>
      <c r="BM32" s="38">
        <v>1012.8</v>
      </c>
      <c r="BN32" s="38" t="s">
        <v>66</v>
      </c>
      <c r="BO32" s="38">
        <v>2</v>
      </c>
      <c r="BP32" s="43">
        <v>14.9</v>
      </c>
      <c r="BQ32" s="44">
        <v>2</v>
      </c>
      <c r="BR32" s="38" t="s">
        <v>67</v>
      </c>
      <c r="BS32" s="38">
        <v>6</v>
      </c>
      <c r="BT32" s="36"/>
      <c r="CC32" s="48">
        <f t="shared" si="2"/>
        <v>0</v>
      </c>
      <c r="CD32" s="48">
        <f t="shared" si="3"/>
        <v>0</v>
      </c>
      <c r="CE32" s="48">
        <f t="shared" si="4"/>
        <v>0</v>
      </c>
      <c r="CF32" s="171">
        <f t="shared" si="5"/>
        <v>0</v>
      </c>
    </row>
    <row r="33" spans="1:84" s="56" customFormat="1" x14ac:dyDescent="0.25">
      <c r="A33" s="54">
        <v>42461</v>
      </c>
      <c r="B33" s="55" t="str">
        <f t="shared" si="0"/>
        <v>16092</v>
      </c>
      <c r="C33" s="56" t="s">
        <v>42</v>
      </c>
      <c r="D33" s="56" t="s">
        <v>86</v>
      </c>
      <c r="E33" s="57">
        <v>4</v>
      </c>
      <c r="F33" s="57">
        <v>5</v>
      </c>
      <c r="G33" s="57" t="s">
        <v>25</v>
      </c>
      <c r="H33" s="57">
        <v>1818</v>
      </c>
      <c r="I33" s="57">
        <f t="shared" si="1"/>
        <v>1218</v>
      </c>
      <c r="J33" s="63" t="s">
        <v>69</v>
      </c>
      <c r="K33" s="19"/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H33" s="58"/>
      <c r="AI33" s="19"/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/>
      <c r="AU33" s="19"/>
      <c r="AX33" s="59"/>
      <c r="AY33" s="57"/>
      <c r="AZ33" s="59"/>
      <c r="BA33" s="59"/>
      <c r="BB33" s="59"/>
      <c r="BC33" s="59"/>
      <c r="BD33" s="59"/>
      <c r="BE33" s="59"/>
      <c r="BF33" s="59"/>
      <c r="BG33" s="59"/>
      <c r="BH33" s="59"/>
      <c r="BI33" s="60"/>
      <c r="BJ33" s="113">
        <v>65.3</v>
      </c>
      <c r="BK33" s="57">
        <v>64.2</v>
      </c>
      <c r="BL33" s="57">
        <v>1012</v>
      </c>
      <c r="BM33" s="57">
        <v>1012.8</v>
      </c>
      <c r="BN33" s="57" t="s">
        <v>66</v>
      </c>
      <c r="BO33" s="57">
        <v>2</v>
      </c>
      <c r="BP33" s="61">
        <v>9.1</v>
      </c>
      <c r="BQ33" s="62">
        <v>2</v>
      </c>
      <c r="BR33" s="57" t="s">
        <v>67</v>
      </c>
      <c r="BS33" s="56">
        <v>6</v>
      </c>
      <c r="CC33" s="48">
        <f t="shared" si="2"/>
        <v>0</v>
      </c>
      <c r="CD33" s="48">
        <f t="shared" si="3"/>
        <v>0</v>
      </c>
      <c r="CE33" s="48">
        <f t="shared" si="4"/>
        <v>0</v>
      </c>
      <c r="CF33" s="171">
        <f t="shared" si="5"/>
        <v>0</v>
      </c>
    </row>
    <row r="34" spans="1:84" s="48" customFormat="1" x14ac:dyDescent="0.25">
      <c r="A34" s="46">
        <v>42462</v>
      </c>
      <c r="B34" s="47" t="str">
        <f t="shared" si="0"/>
        <v>16093</v>
      </c>
      <c r="C34" s="48" t="s">
        <v>42</v>
      </c>
      <c r="D34" s="48" t="s">
        <v>95</v>
      </c>
      <c r="E34" s="24">
        <v>4</v>
      </c>
      <c r="F34" s="24">
        <v>1</v>
      </c>
      <c r="G34" s="24" t="s">
        <v>25</v>
      </c>
      <c r="H34" s="24">
        <v>1751</v>
      </c>
      <c r="I34" s="24">
        <f t="shared" si="1"/>
        <v>1151</v>
      </c>
      <c r="J34" s="20" t="s">
        <v>69</v>
      </c>
      <c r="K34" s="18"/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/>
      <c r="S34" s="24"/>
      <c r="T34" s="24"/>
      <c r="U34" s="24"/>
      <c r="V34" s="24"/>
      <c r="W34" s="24"/>
      <c r="X34" s="24"/>
      <c r="Y34" s="7"/>
      <c r="Z34" s="24"/>
      <c r="AA34" s="24"/>
      <c r="AB34" s="24"/>
      <c r="AC34" s="16"/>
      <c r="AG34" s="16"/>
      <c r="AH34" s="21"/>
      <c r="AI34" s="35"/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/>
      <c r="AQ34" s="38"/>
      <c r="AR34" s="38"/>
      <c r="AS34" s="38"/>
      <c r="AU34" s="35"/>
      <c r="AW34" s="16"/>
      <c r="AX34" s="49"/>
      <c r="AY34" s="24"/>
      <c r="AZ34" s="49"/>
      <c r="BA34" s="23"/>
      <c r="BB34" s="49"/>
      <c r="BC34" s="49"/>
      <c r="BD34" s="49"/>
      <c r="BE34" s="23"/>
      <c r="BF34" s="49"/>
      <c r="BG34" s="49"/>
      <c r="BH34" s="50"/>
      <c r="BI34" s="49"/>
      <c r="BJ34" s="79">
        <v>72.599999999999994</v>
      </c>
      <c r="BK34" s="75">
        <v>68.8</v>
      </c>
      <c r="BL34" s="75">
        <v>1019.8</v>
      </c>
      <c r="BM34" s="75">
        <v>1020.4</v>
      </c>
      <c r="BN34" s="18" t="s">
        <v>66</v>
      </c>
      <c r="BO34" s="76">
        <v>1</v>
      </c>
      <c r="BP34" s="38">
        <v>8.3000000000000007</v>
      </c>
      <c r="BQ34" s="76">
        <v>0</v>
      </c>
      <c r="BR34" s="38" t="s">
        <v>67</v>
      </c>
      <c r="BS34" s="38">
        <v>5</v>
      </c>
      <c r="BT34" s="38"/>
      <c r="BU34" s="24"/>
      <c r="BV34" s="24"/>
      <c r="BW34" s="24"/>
      <c r="BX34" s="25"/>
      <c r="BY34" s="31"/>
      <c r="BZ34" s="25"/>
      <c r="CA34" s="25" t="s">
        <v>46</v>
      </c>
      <c r="CB34" s="25"/>
      <c r="CC34" s="48">
        <f t="shared" si="2"/>
        <v>0</v>
      </c>
      <c r="CD34" s="48">
        <f t="shared" si="3"/>
        <v>0</v>
      </c>
      <c r="CE34" s="48">
        <f t="shared" si="4"/>
        <v>0</v>
      </c>
      <c r="CF34" s="171">
        <f t="shared" si="5"/>
        <v>0</v>
      </c>
    </row>
    <row r="35" spans="1:84" s="48" customFormat="1" x14ac:dyDescent="0.25">
      <c r="A35" s="46">
        <v>42462</v>
      </c>
      <c r="B35" s="47" t="str">
        <f t="shared" si="0"/>
        <v>16093</v>
      </c>
      <c r="C35" s="48" t="s">
        <v>42</v>
      </c>
      <c r="D35" s="48" t="s">
        <v>95</v>
      </c>
      <c r="E35" s="24">
        <v>4</v>
      </c>
      <c r="F35" s="24">
        <v>2</v>
      </c>
      <c r="G35" s="24" t="s">
        <v>25</v>
      </c>
      <c r="H35" s="24">
        <v>1802</v>
      </c>
      <c r="I35" s="24">
        <f t="shared" si="1"/>
        <v>1202</v>
      </c>
      <c r="J35" s="20" t="s">
        <v>69</v>
      </c>
      <c r="K35" s="18"/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/>
      <c r="S35" s="24"/>
      <c r="T35" s="24"/>
      <c r="U35" s="24"/>
      <c r="V35" s="24"/>
      <c r="W35" s="24"/>
      <c r="X35" s="24"/>
      <c r="Y35" s="7"/>
      <c r="Z35" s="24"/>
      <c r="AA35" s="24"/>
      <c r="AB35" s="24"/>
      <c r="AC35" s="16"/>
      <c r="AG35" s="16"/>
      <c r="AH35" s="21"/>
      <c r="AI35" s="35"/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/>
      <c r="AQ35" s="38"/>
      <c r="AR35" s="38"/>
      <c r="AS35" s="38"/>
      <c r="AU35" s="35"/>
      <c r="AW35" s="16"/>
      <c r="AX35" s="49"/>
      <c r="AY35" s="24"/>
      <c r="AZ35" s="49"/>
      <c r="BA35" s="23"/>
      <c r="BB35" s="49"/>
      <c r="BC35" s="49"/>
      <c r="BD35" s="49"/>
      <c r="BE35" s="23"/>
      <c r="BF35" s="49"/>
      <c r="BG35" s="49"/>
      <c r="BH35" s="50"/>
      <c r="BI35" s="49"/>
      <c r="BJ35" s="79">
        <v>72.599999999999994</v>
      </c>
      <c r="BK35" s="75">
        <v>68.8</v>
      </c>
      <c r="BL35" s="75">
        <v>1019.8</v>
      </c>
      <c r="BM35" s="75">
        <v>1020.4</v>
      </c>
      <c r="BN35" s="18" t="s">
        <v>66</v>
      </c>
      <c r="BO35" s="76">
        <v>1</v>
      </c>
      <c r="BP35" s="38">
        <v>10.6</v>
      </c>
      <c r="BQ35" s="76">
        <v>0</v>
      </c>
      <c r="BR35" s="38" t="s">
        <v>67</v>
      </c>
      <c r="BS35" s="38">
        <v>5</v>
      </c>
      <c r="BT35" s="38"/>
      <c r="BU35" s="24"/>
      <c r="BV35" s="24"/>
      <c r="BW35" s="24"/>
      <c r="BX35" s="25"/>
      <c r="BY35" s="31"/>
      <c r="BZ35" s="25"/>
      <c r="CA35" s="25"/>
      <c r="CB35" s="25"/>
      <c r="CC35" s="48">
        <f t="shared" si="2"/>
        <v>0</v>
      </c>
      <c r="CD35" s="48">
        <f t="shared" si="3"/>
        <v>0</v>
      </c>
      <c r="CE35" s="48">
        <f t="shared" si="4"/>
        <v>0</v>
      </c>
      <c r="CF35" s="171">
        <f t="shared" si="5"/>
        <v>0</v>
      </c>
    </row>
    <row r="36" spans="1:84" s="48" customFormat="1" x14ac:dyDescent="0.25">
      <c r="A36" s="46">
        <v>42462</v>
      </c>
      <c r="B36" s="47" t="str">
        <f t="shared" si="0"/>
        <v>16093</v>
      </c>
      <c r="C36" s="48" t="s">
        <v>42</v>
      </c>
      <c r="D36" s="48" t="s">
        <v>95</v>
      </c>
      <c r="E36" s="24">
        <v>4</v>
      </c>
      <c r="F36" s="24">
        <v>3</v>
      </c>
      <c r="G36" s="24" t="s">
        <v>25</v>
      </c>
      <c r="H36" s="24">
        <v>1815</v>
      </c>
      <c r="I36" s="24">
        <f t="shared" si="1"/>
        <v>1215</v>
      </c>
      <c r="J36" s="20" t="s">
        <v>69</v>
      </c>
      <c r="K36" s="18"/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/>
      <c r="S36" s="24"/>
      <c r="T36" s="24"/>
      <c r="U36" s="24"/>
      <c r="V36" s="24"/>
      <c r="W36" s="24"/>
      <c r="X36" s="24"/>
      <c r="Y36" s="7"/>
      <c r="Z36" s="24"/>
      <c r="AA36" s="24"/>
      <c r="AB36" s="24"/>
      <c r="AC36" s="16"/>
      <c r="AG36" s="16"/>
      <c r="AH36" s="21"/>
      <c r="AI36" s="35"/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/>
      <c r="AQ36" s="36"/>
      <c r="AR36" s="36"/>
      <c r="AS36" s="36"/>
      <c r="AU36" s="35"/>
      <c r="AW36" s="16"/>
      <c r="AX36" s="49"/>
      <c r="AY36" s="24"/>
      <c r="AZ36" s="49"/>
      <c r="BA36" s="23"/>
      <c r="BB36" s="49"/>
      <c r="BC36" s="49"/>
      <c r="BD36" s="49"/>
      <c r="BE36" s="23"/>
      <c r="BF36" s="49"/>
      <c r="BG36" s="49"/>
      <c r="BH36" s="50"/>
      <c r="BI36" s="49"/>
      <c r="BJ36" s="79">
        <v>72.599999999999994</v>
      </c>
      <c r="BK36" s="75">
        <v>68.8</v>
      </c>
      <c r="BL36" s="75">
        <v>1019.8</v>
      </c>
      <c r="BM36" s="75">
        <v>1020.4</v>
      </c>
      <c r="BN36" s="18" t="s">
        <v>66</v>
      </c>
      <c r="BO36" s="76">
        <v>1</v>
      </c>
      <c r="BP36" s="38">
        <v>9.6999999999999993</v>
      </c>
      <c r="BQ36" s="76">
        <v>0</v>
      </c>
      <c r="BR36" s="38" t="s">
        <v>67</v>
      </c>
      <c r="BS36" s="38">
        <v>5</v>
      </c>
      <c r="BT36" s="38"/>
      <c r="BU36" s="24"/>
      <c r="BV36" s="24"/>
      <c r="BW36" s="24"/>
      <c r="BX36" s="24"/>
      <c r="BY36" s="31"/>
      <c r="BZ36" s="25"/>
      <c r="CC36" s="48">
        <f t="shared" si="2"/>
        <v>0</v>
      </c>
      <c r="CD36" s="48">
        <f t="shared" si="3"/>
        <v>0</v>
      </c>
      <c r="CE36" s="48">
        <f t="shared" si="4"/>
        <v>0</v>
      </c>
      <c r="CF36" s="171">
        <f t="shared" si="5"/>
        <v>0</v>
      </c>
    </row>
    <row r="37" spans="1:84" s="48" customFormat="1" x14ac:dyDescent="0.25">
      <c r="A37" s="46">
        <v>42462</v>
      </c>
      <c r="B37" s="47" t="str">
        <f t="shared" si="0"/>
        <v>16093</v>
      </c>
      <c r="C37" s="48" t="s">
        <v>42</v>
      </c>
      <c r="D37" s="48" t="s">
        <v>95</v>
      </c>
      <c r="E37" s="24">
        <v>4</v>
      </c>
      <c r="F37" s="24">
        <v>4</v>
      </c>
      <c r="G37" s="24" t="s">
        <v>25</v>
      </c>
      <c r="H37" s="24">
        <v>1827</v>
      </c>
      <c r="I37" s="24">
        <f t="shared" si="1"/>
        <v>1227</v>
      </c>
      <c r="J37" s="20" t="s">
        <v>69</v>
      </c>
      <c r="K37" s="18"/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/>
      <c r="S37" s="24"/>
      <c r="T37" s="24"/>
      <c r="U37" s="24"/>
      <c r="V37" s="24"/>
      <c r="W37" s="24"/>
      <c r="X37" s="24"/>
      <c r="Y37" s="7"/>
      <c r="Z37" s="24"/>
      <c r="AA37" s="24"/>
      <c r="AB37" s="24"/>
      <c r="AC37" s="16"/>
      <c r="AG37" s="16"/>
      <c r="AH37" s="21"/>
      <c r="AI37" s="35"/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/>
      <c r="AQ37" s="36"/>
      <c r="AR37" s="36"/>
      <c r="AS37" s="36"/>
      <c r="AU37" s="35"/>
      <c r="AW37" s="16"/>
      <c r="AX37" s="49"/>
      <c r="AY37" s="24"/>
      <c r="AZ37" s="49"/>
      <c r="BA37" s="23"/>
      <c r="BB37" s="49"/>
      <c r="BC37" s="49"/>
      <c r="BD37" s="49"/>
      <c r="BE37" s="23"/>
      <c r="BF37" s="49"/>
      <c r="BG37" s="49"/>
      <c r="BH37" s="50"/>
      <c r="BI37" s="49"/>
      <c r="BJ37" s="79">
        <v>72.599999999999994</v>
      </c>
      <c r="BK37" s="75">
        <v>68.8</v>
      </c>
      <c r="BL37" s="75">
        <v>1019.8</v>
      </c>
      <c r="BM37" s="75">
        <v>1020.4</v>
      </c>
      <c r="BN37" s="18" t="s">
        <v>66</v>
      </c>
      <c r="BO37" s="76">
        <v>1</v>
      </c>
      <c r="BP37" s="38">
        <v>9.6999999999999993</v>
      </c>
      <c r="BQ37" s="76">
        <v>0</v>
      </c>
      <c r="BR37" s="38" t="s">
        <v>67</v>
      </c>
      <c r="BS37" s="38">
        <v>5</v>
      </c>
      <c r="BT37" s="38"/>
      <c r="BU37" s="24"/>
      <c r="BV37" s="24"/>
      <c r="BW37" s="24"/>
      <c r="BX37" s="24"/>
      <c r="BY37" s="31"/>
      <c r="BZ37" s="25"/>
      <c r="CC37" s="48">
        <f t="shared" si="2"/>
        <v>0</v>
      </c>
      <c r="CD37" s="48">
        <f t="shared" si="3"/>
        <v>0</v>
      </c>
      <c r="CE37" s="48">
        <f t="shared" si="4"/>
        <v>0</v>
      </c>
      <c r="CF37" s="171">
        <f t="shared" si="5"/>
        <v>0</v>
      </c>
    </row>
    <row r="38" spans="1:84" s="56" customFormat="1" x14ac:dyDescent="0.25">
      <c r="A38" s="54">
        <v>42462</v>
      </c>
      <c r="B38" s="55" t="str">
        <f t="shared" si="0"/>
        <v>16093</v>
      </c>
      <c r="C38" s="56" t="s">
        <v>42</v>
      </c>
      <c r="D38" s="56" t="s">
        <v>95</v>
      </c>
      <c r="E38" s="57">
        <v>4</v>
      </c>
      <c r="F38" s="57">
        <v>5</v>
      </c>
      <c r="G38" s="57" t="s">
        <v>25</v>
      </c>
      <c r="H38" s="57">
        <v>1838</v>
      </c>
      <c r="I38" s="57">
        <f t="shared" si="1"/>
        <v>1238</v>
      </c>
      <c r="J38" s="63" t="s">
        <v>69</v>
      </c>
      <c r="K38" s="19"/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/>
      <c r="S38" s="57"/>
      <c r="T38" s="57"/>
      <c r="U38" s="57"/>
      <c r="V38" s="57"/>
      <c r="W38" s="57"/>
      <c r="X38" s="57"/>
      <c r="Y38" s="70"/>
      <c r="Z38" s="57"/>
      <c r="AA38" s="57"/>
      <c r="AB38" s="57"/>
      <c r="AC38" s="72"/>
      <c r="AG38" s="72"/>
      <c r="AH38" s="58"/>
      <c r="AI38" s="19"/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0</v>
      </c>
      <c r="AP38" s="57"/>
      <c r="AU38" s="19"/>
      <c r="AW38" s="72"/>
      <c r="AX38" s="59"/>
      <c r="AY38" s="57"/>
      <c r="AZ38" s="59"/>
      <c r="BA38" s="105"/>
      <c r="BB38" s="59"/>
      <c r="BC38" s="59"/>
      <c r="BD38" s="59"/>
      <c r="BE38" s="105"/>
      <c r="BF38" s="59"/>
      <c r="BG38" s="59"/>
      <c r="BH38" s="60"/>
      <c r="BI38" s="59"/>
      <c r="BJ38" s="81">
        <v>72.599999999999994</v>
      </c>
      <c r="BK38" s="59">
        <v>68.8</v>
      </c>
      <c r="BL38" s="59">
        <v>1019.8</v>
      </c>
      <c r="BM38" s="59">
        <v>1020.4</v>
      </c>
      <c r="BN38" s="19" t="s">
        <v>66</v>
      </c>
      <c r="BO38" s="64">
        <v>1</v>
      </c>
      <c r="BP38" s="57">
        <v>4.9000000000000004</v>
      </c>
      <c r="BQ38" s="64">
        <v>0</v>
      </c>
      <c r="BR38" s="57" t="s">
        <v>67</v>
      </c>
      <c r="BS38" s="57">
        <v>5</v>
      </c>
      <c r="BT38" s="57"/>
      <c r="BU38" s="57"/>
      <c r="BV38" s="57"/>
      <c r="BW38" s="57"/>
      <c r="BX38" s="57"/>
      <c r="BY38" s="61"/>
      <c r="BZ38" s="62"/>
      <c r="CC38" s="48">
        <f t="shared" si="2"/>
        <v>0</v>
      </c>
      <c r="CD38" s="48">
        <f t="shared" si="3"/>
        <v>0</v>
      </c>
      <c r="CE38" s="48">
        <f t="shared" si="4"/>
        <v>0</v>
      </c>
      <c r="CF38" s="171">
        <f t="shared" si="5"/>
        <v>0</v>
      </c>
    </row>
    <row r="39" spans="1:84" s="48" customFormat="1" x14ac:dyDescent="0.25">
      <c r="A39" s="46">
        <v>42461</v>
      </c>
      <c r="B39" s="47" t="str">
        <f t="shared" si="0"/>
        <v>16092</v>
      </c>
      <c r="C39" s="48" t="s">
        <v>42</v>
      </c>
      <c r="D39" s="48" t="s">
        <v>87</v>
      </c>
      <c r="E39" s="24">
        <v>5</v>
      </c>
      <c r="F39" s="24">
        <v>1</v>
      </c>
      <c r="G39" s="24" t="s">
        <v>25</v>
      </c>
      <c r="H39" s="24">
        <v>1727</v>
      </c>
      <c r="I39" s="24">
        <f t="shared" si="1"/>
        <v>1127</v>
      </c>
      <c r="J39" s="20" t="s">
        <v>69</v>
      </c>
      <c r="K39" s="18"/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/>
      <c r="S39" s="24"/>
      <c r="T39" s="24"/>
      <c r="U39" s="24"/>
      <c r="V39" s="24"/>
      <c r="W39" s="24"/>
      <c r="X39" s="24"/>
      <c r="Y39" s="7"/>
      <c r="Z39" s="24"/>
      <c r="AA39" s="24"/>
      <c r="AB39" s="24"/>
      <c r="AC39" s="16"/>
      <c r="AG39" s="16"/>
      <c r="AH39" s="21"/>
      <c r="AI39" s="35"/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/>
      <c r="AQ39" s="24" t="s">
        <v>63</v>
      </c>
      <c r="AR39" s="38"/>
      <c r="AS39" s="38"/>
      <c r="AT39" s="48" t="s">
        <v>22</v>
      </c>
      <c r="AU39" s="35" t="s">
        <v>35</v>
      </c>
      <c r="AV39" s="48" t="s">
        <v>60</v>
      </c>
      <c r="AW39" s="16"/>
      <c r="AX39" s="49"/>
      <c r="AY39" s="24"/>
      <c r="AZ39" s="49"/>
      <c r="BA39" s="23"/>
      <c r="BB39" s="49"/>
      <c r="BC39" s="49"/>
      <c r="BD39" s="49"/>
      <c r="BE39" s="23"/>
      <c r="BF39" s="49"/>
      <c r="BG39" s="49"/>
      <c r="BH39" s="50"/>
      <c r="BI39" s="49">
        <v>1</v>
      </c>
      <c r="BJ39" s="79">
        <v>65.099999999999994</v>
      </c>
      <c r="BK39" s="75">
        <v>64</v>
      </c>
      <c r="BL39" s="75">
        <v>1011.6</v>
      </c>
      <c r="BM39" s="75">
        <v>1014</v>
      </c>
      <c r="BN39" s="75" t="s">
        <v>66</v>
      </c>
      <c r="BO39" s="75">
        <v>0</v>
      </c>
      <c r="BP39" s="87">
        <v>13.9</v>
      </c>
      <c r="BQ39" s="75">
        <v>2</v>
      </c>
      <c r="BR39" s="75" t="s">
        <v>67</v>
      </c>
      <c r="BS39" s="49">
        <v>6</v>
      </c>
      <c r="BT39" s="49"/>
      <c r="BU39" s="49"/>
      <c r="BV39" s="49"/>
      <c r="BW39" s="49"/>
      <c r="BX39" s="24"/>
      <c r="BY39" s="24"/>
      <c r="BZ39" s="24" t="s">
        <v>88</v>
      </c>
      <c r="CA39" s="24"/>
      <c r="CB39" s="24"/>
      <c r="CC39" s="48">
        <f t="shared" si="2"/>
        <v>0</v>
      </c>
      <c r="CD39" s="48">
        <f t="shared" si="3"/>
        <v>0</v>
      </c>
      <c r="CE39" s="48">
        <f t="shared" si="4"/>
        <v>0</v>
      </c>
      <c r="CF39" s="171">
        <f t="shared" si="5"/>
        <v>0</v>
      </c>
    </row>
    <row r="40" spans="1:84" s="48" customFormat="1" x14ac:dyDescent="0.25">
      <c r="A40" s="46">
        <v>42461</v>
      </c>
      <c r="B40" s="47" t="str">
        <f t="shared" si="0"/>
        <v>16092</v>
      </c>
      <c r="C40" s="48" t="s">
        <v>42</v>
      </c>
      <c r="D40" s="48" t="s">
        <v>87</v>
      </c>
      <c r="E40" s="24">
        <v>5</v>
      </c>
      <c r="F40" s="24">
        <v>2</v>
      </c>
      <c r="G40" s="24" t="s">
        <v>25</v>
      </c>
      <c r="H40" s="24">
        <v>1738</v>
      </c>
      <c r="I40" s="24">
        <f t="shared" si="1"/>
        <v>1138</v>
      </c>
      <c r="J40" s="20" t="s">
        <v>69</v>
      </c>
      <c r="K40" s="18"/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/>
      <c r="S40" s="24"/>
      <c r="T40" s="24"/>
      <c r="U40" s="24"/>
      <c r="V40" s="24"/>
      <c r="W40" s="24"/>
      <c r="X40" s="24"/>
      <c r="Y40" s="7"/>
      <c r="Z40" s="24"/>
      <c r="AA40" s="24"/>
      <c r="AB40" s="24"/>
      <c r="AC40" s="16"/>
      <c r="AG40" s="16"/>
      <c r="AH40" s="21"/>
      <c r="AI40" s="35"/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/>
      <c r="AQ40" s="24"/>
      <c r="AR40" s="38"/>
      <c r="AS40" s="38"/>
      <c r="AU40" s="35"/>
      <c r="AW40" s="16"/>
      <c r="AX40" s="49"/>
      <c r="AY40" s="24"/>
      <c r="AZ40" s="49"/>
      <c r="BA40" s="23"/>
      <c r="BB40" s="49"/>
      <c r="BC40" s="49"/>
      <c r="BD40" s="49"/>
      <c r="BE40" s="23"/>
      <c r="BF40" s="49"/>
      <c r="BG40" s="49"/>
      <c r="BH40" s="50"/>
      <c r="BI40" s="49"/>
      <c r="BJ40" s="79">
        <v>65.099999999999994</v>
      </c>
      <c r="BK40" s="75">
        <v>64</v>
      </c>
      <c r="BL40" s="75">
        <v>1011.6</v>
      </c>
      <c r="BM40" s="75">
        <v>1014</v>
      </c>
      <c r="BN40" s="75" t="s">
        <v>66</v>
      </c>
      <c r="BO40" s="75">
        <v>0</v>
      </c>
      <c r="BP40" s="87">
        <v>17.399999999999999</v>
      </c>
      <c r="BQ40" s="75">
        <v>2</v>
      </c>
      <c r="BR40" s="75" t="s">
        <v>67</v>
      </c>
      <c r="BS40" s="49">
        <v>6</v>
      </c>
      <c r="BT40" s="49"/>
      <c r="BU40" s="49"/>
      <c r="BV40" s="49"/>
      <c r="BW40" s="49"/>
      <c r="BX40" s="24"/>
      <c r="BY40" s="24"/>
      <c r="BZ40" s="24"/>
      <c r="CA40" s="24"/>
      <c r="CB40" s="24"/>
      <c r="CC40" s="48">
        <f t="shared" si="2"/>
        <v>0</v>
      </c>
      <c r="CD40" s="48">
        <f t="shared" si="3"/>
        <v>0</v>
      </c>
      <c r="CE40" s="48">
        <f t="shared" si="4"/>
        <v>0</v>
      </c>
      <c r="CF40" s="171">
        <f t="shared" si="5"/>
        <v>0</v>
      </c>
    </row>
    <row r="41" spans="1:84" s="48" customFormat="1" x14ac:dyDescent="0.25">
      <c r="A41" s="46">
        <v>42461</v>
      </c>
      <c r="B41" s="47" t="str">
        <f t="shared" si="0"/>
        <v>16092</v>
      </c>
      <c r="C41" s="48" t="s">
        <v>42</v>
      </c>
      <c r="D41" s="48" t="s">
        <v>87</v>
      </c>
      <c r="E41" s="24">
        <v>5</v>
      </c>
      <c r="F41" s="24">
        <v>3</v>
      </c>
      <c r="G41" s="24" t="s">
        <v>25</v>
      </c>
      <c r="H41" s="24">
        <v>1749</v>
      </c>
      <c r="I41" s="24">
        <f t="shared" si="1"/>
        <v>1149</v>
      </c>
      <c r="J41" s="20" t="s">
        <v>69</v>
      </c>
      <c r="K41" s="18"/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/>
      <c r="S41" s="24"/>
      <c r="T41" s="24"/>
      <c r="U41" s="24"/>
      <c r="V41" s="24"/>
      <c r="W41" s="24"/>
      <c r="X41" s="24"/>
      <c r="Y41" s="7"/>
      <c r="Z41" s="24"/>
      <c r="AA41" s="24"/>
      <c r="AB41" s="24"/>
      <c r="AC41" s="16"/>
      <c r="AG41" s="16"/>
      <c r="AH41" s="21"/>
      <c r="AI41" s="35"/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/>
      <c r="AQ41" s="24"/>
      <c r="AR41" s="38"/>
      <c r="AS41" s="38"/>
      <c r="AU41" s="35"/>
      <c r="AW41" s="16"/>
      <c r="AX41" s="49"/>
      <c r="AY41" s="24"/>
      <c r="AZ41" s="49"/>
      <c r="BA41" s="23"/>
      <c r="BB41" s="49"/>
      <c r="BC41" s="49"/>
      <c r="BD41" s="49"/>
      <c r="BE41" s="23"/>
      <c r="BF41" s="49"/>
      <c r="BG41" s="49"/>
      <c r="BH41" s="50"/>
      <c r="BI41" s="49"/>
      <c r="BJ41" s="79">
        <v>65.099999999999994</v>
      </c>
      <c r="BK41" s="75">
        <v>64</v>
      </c>
      <c r="BL41" s="75">
        <v>1011.6</v>
      </c>
      <c r="BM41" s="75">
        <v>1014</v>
      </c>
      <c r="BN41" s="75" t="s">
        <v>66</v>
      </c>
      <c r="BO41" s="75">
        <v>0</v>
      </c>
      <c r="BP41" s="87">
        <v>18.899999999999999</v>
      </c>
      <c r="BQ41" s="75">
        <v>2</v>
      </c>
      <c r="BR41" s="75" t="s">
        <v>67</v>
      </c>
      <c r="BS41" s="49">
        <v>6</v>
      </c>
      <c r="BT41" s="49"/>
      <c r="BU41" s="49"/>
      <c r="BV41" s="49"/>
      <c r="BW41" s="49"/>
      <c r="BX41" s="24"/>
      <c r="BY41" s="24"/>
      <c r="BZ41" s="24"/>
      <c r="CA41" s="24"/>
      <c r="CB41" s="24"/>
      <c r="CC41" s="48">
        <f t="shared" si="2"/>
        <v>0</v>
      </c>
      <c r="CD41" s="48">
        <f t="shared" si="3"/>
        <v>0</v>
      </c>
      <c r="CE41" s="48">
        <f t="shared" si="4"/>
        <v>0</v>
      </c>
      <c r="CF41" s="171">
        <f t="shared" si="5"/>
        <v>0</v>
      </c>
    </row>
    <row r="42" spans="1:84" s="48" customFormat="1" x14ac:dyDescent="0.25">
      <c r="A42" s="46">
        <v>42461</v>
      </c>
      <c r="B42" s="47" t="str">
        <f t="shared" si="0"/>
        <v>16092</v>
      </c>
      <c r="C42" s="48" t="s">
        <v>42</v>
      </c>
      <c r="D42" s="48" t="s">
        <v>87</v>
      </c>
      <c r="E42" s="24">
        <v>5</v>
      </c>
      <c r="F42" s="24">
        <v>4</v>
      </c>
      <c r="G42" s="24" t="s">
        <v>25</v>
      </c>
      <c r="H42" s="24">
        <v>1759</v>
      </c>
      <c r="I42" s="24">
        <f t="shared" si="1"/>
        <v>1159</v>
      </c>
      <c r="J42" s="20" t="s">
        <v>69</v>
      </c>
      <c r="K42" s="18"/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/>
      <c r="S42" s="24"/>
      <c r="T42" s="24"/>
      <c r="U42" s="24"/>
      <c r="V42" s="24"/>
      <c r="W42" s="24"/>
      <c r="X42" s="24"/>
      <c r="Y42" s="7"/>
      <c r="Z42" s="24"/>
      <c r="AA42" s="24"/>
      <c r="AB42" s="24"/>
      <c r="AC42" s="16"/>
      <c r="AG42" s="16"/>
      <c r="AH42" s="21"/>
      <c r="AI42" s="35"/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/>
      <c r="AQ42" s="24"/>
      <c r="AR42" s="38"/>
      <c r="AS42" s="38"/>
      <c r="AU42" s="35"/>
      <c r="AW42" s="16"/>
      <c r="AX42" s="49"/>
      <c r="AY42" s="24"/>
      <c r="AZ42" s="49"/>
      <c r="BA42" s="23"/>
      <c r="BB42" s="49"/>
      <c r="BC42" s="49"/>
      <c r="BD42" s="49"/>
      <c r="BE42" s="23"/>
      <c r="BF42" s="49"/>
      <c r="BG42" s="49"/>
      <c r="BH42" s="50"/>
      <c r="BI42" s="49"/>
      <c r="BJ42" s="79">
        <v>65.099999999999994</v>
      </c>
      <c r="BK42" s="75">
        <v>64</v>
      </c>
      <c r="BL42" s="75">
        <v>1011.6</v>
      </c>
      <c r="BM42" s="75">
        <v>1014</v>
      </c>
      <c r="BN42" s="75" t="s">
        <v>66</v>
      </c>
      <c r="BO42" s="75">
        <v>0</v>
      </c>
      <c r="BP42" s="87">
        <v>14.5</v>
      </c>
      <c r="BQ42" s="75">
        <v>2</v>
      </c>
      <c r="BR42" s="75" t="s">
        <v>67</v>
      </c>
      <c r="BS42" s="49">
        <v>6</v>
      </c>
      <c r="BT42" s="49"/>
      <c r="BU42" s="49"/>
      <c r="BV42" s="49"/>
      <c r="BW42" s="49"/>
      <c r="BX42" s="24"/>
      <c r="BY42" s="24"/>
      <c r="BZ42" s="24"/>
      <c r="CA42" s="24"/>
      <c r="CB42" s="24"/>
      <c r="CC42" s="48">
        <f t="shared" si="2"/>
        <v>0</v>
      </c>
      <c r="CD42" s="48">
        <f t="shared" si="3"/>
        <v>0</v>
      </c>
      <c r="CE42" s="48">
        <f t="shared" si="4"/>
        <v>0</v>
      </c>
      <c r="CF42" s="171">
        <f t="shared" si="5"/>
        <v>0</v>
      </c>
    </row>
    <row r="43" spans="1:84" s="48" customFormat="1" x14ac:dyDescent="0.25">
      <c r="A43" s="46">
        <v>42461</v>
      </c>
      <c r="B43" s="47" t="str">
        <f t="shared" si="0"/>
        <v>16092</v>
      </c>
      <c r="C43" s="48" t="s">
        <v>42</v>
      </c>
      <c r="D43" s="48" t="s">
        <v>87</v>
      </c>
      <c r="E43" s="24">
        <v>5</v>
      </c>
      <c r="F43" s="24">
        <v>5</v>
      </c>
      <c r="G43" s="24" t="s">
        <v>25</v>
      </c>
      <c r="H43" s="24">
        <v>1811</v>
      </c>
      <c r="I43" s="24">
        <f t="shared" si="1"/>
        <v>1211</v>
      </c>
      <c r="J43" s="20" t="s">
        <v>69</v>
      </c>
      <c r="K43" s="18"/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/>
      <c r="S43" s="24"/>
      <c r="T43" s="24"/>
      <c r="U43" s="24"/>
      <c r="V43" s="24"/>
      <c r="W43" s="24"/>
      <c r="X43" s="24"/>
      <c r="Y43" s="7"/>
      <c r="Z43" s="24"/>
      <c r="AA43" s="24"/>
      <c r="AB43" s="24"/>
      <c r="AC43" s="16"/>
      <c r="AG43" s="16"/>
      <c r="AH43" s="21"/>
      <c r="AI43" s="35"/>
      <c r="AJ43" s="24">
        <v>0</v>
      </c>
      <c r="AK43" s="24">
        <v>0</v>
      </c>
      <c r="AL43" s="24">
        <v>0</v>
      </c>
      <c r="AM43" s="24">
        <v>1</v>
      </c>
      <c r="AN43" s="24">
        <v>0</v>
      </c>
      <c r="AO43" s="24">
        <v>1</v>
      </c>
      <c r="AP43" s="24"/>
      <c r="AQ43" s="24"/>
      <c r="AR43" s="36"/>
      <c r="AS43" s="36"/>
      <c r="AT43" s="48" t="s">
        <v>22</v>
      </c>
      <c r="AU43" s="35" t="s">
        <v>35</v>
      </c>
      <c r="AV43" s="48">
        <v>230</v>
      </c>
      <c r="AW43" s="16"/>
      <c r="AX43" s="49" t="s">
        <v>22</v>
      </c>
      <c r="AY43" s="24" t="s">
        <v>22</v>
      </c>
      <c r="AZ43" s="49">
        <v>295</v>
      </c>
      <c r="BA43" s="23"/>
      <c r="BB43" s="49"/>
      <c r="BC43" s="49"/>
      <c r="BD43" s="49"/>
      <c r="BE43" s="23"/>
      <c r="BF43" s="49"/>
      <c r="BG43" s="49"/>
      <c r="BH43" s="50"/>
      <c r="BI43" s="49">
        <v>2</v>
      </c>
      <c r="BJ43" s="79">
        <v>65.099999999999994</v>
      </c>
      <c r="BK43" s="75">
        <v>64</v>
      </c>
      <c r="BL43" s="75">
        <v>1011.6</v>
      </c>
      <c r="BM43" s="75">
        <v>1014</v>
      </c>
      <c r="BN43" s="75" t="s">
        <v>66</v>
      </c>
      <c r="BO43" s="75">
        <v>0</v>
      </c>
      <c r="BP43" s="88">
        <v>15.4</v>
      </c>
      <c r="BQ43" s="38">
        <v>1</v>
      </c>
      <c r="BR43" s="75" t="s">
        <v>67</v>
      </c>
      <c r="BS43" s="24">
        <v>6</v>
      </c>
      <c r="BT43" s="24"/>
      <c r="BU43" s="24"/>
      <c r="BV43" s="24"/>
      <c r="BW43" s="24"/>
      <c r="BX43" s="24"/>
      <c r="BY43" s="53"/>
      <c r="CC43" s="48">
        <f t="shared" si="2"/>
        <v>0</v>
      </c>
      <c r="CD43" s="48">
        <f t="shared" si="3"/>
        <v>0</v>
      </c>
      <c r="CE43" s="48">
        <f t="shared" si="4"/>
        <v>0</v>
      </c>
      <c r="CF43" s="171">
        <f t="shared" si="5"/>
        <v>0</v>
      </c>
    </row>
    <row r="44" spans="1:84" s="48" customFormat="1" x14ac:dyDescent="0.25">
      <c r="A44" s="46">
        <v>42461</v>
      </c>
      <c r="B44" s="47" t="str">
        <f t="shared" si="0"/>
        <v>16092</v>
      </c>
      <c r="C44" s="48" t="s">
        <v>42</v>
      </c>
      <c r="D44" s="48" t="s">
        <v>87</v>
      </c>
      <c r="E44" s="24">
        <v>5</v>
      </c>
      <c r="F44" s="24">
        <v>6</v>
      </c>
      <c r="G44" s="24" t="s">
        <v>25</v>
      </c>
      <c r="H44" s="24">
        <v>1824</v>
      </c>
      <c r="I44" s="24">
        <f t="shared" si="1"/>
        <v>1224</v>
      </c>
      <c r="J44" s="20" t="s">
        <v>69</v>
      </c>
      <c r="K44" s="18"/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/>
      <c r="S44" s="24"/>
      <c r="T44" s="24"/>
      <c r="U44" s="24"/>
      <c r="V44" s="24"/>
      <c r="W44" s="24"/>
      <c r="X44" s="24"/>
      <c r="Y44" s="7"/>
      <c r="Z44" s="24"/>
      <c r="AA44" s="24"/>
      <c r="AB44" s="24"/>
      <c r="AC44" s="16"/>
      <c r="AG44" s="16"/>
      <c r="AH44" s="21"/>
      <c r="AI44" s="35"/>
      <c r="AJ44" s="24">
        <v>0</v>
      </c>
      <c r="AK44" s="24">
        <v>1</v>
      </c>
      <c r="AL44" s="24">
        <v>0</v>
      </c>
      <c r="AM44" s="24">
        <v>0</v>
      </c>
      <c r="AN44" s="24">
        <v>0</v>
      </c>
      <c r="AO44" s="24">
        <v>0</v>
      </c>
      <c r="AP44" s="24"/>
      <c r="AQ44" s="24"/>
      <c r="AR44" s="36" t="s">
        <v>63</v>
      </c>
      <c r="AS44" s="36"/>
      <c r="AT44" s="36" t="s">
        <v>22</v>
      </c>
      <c r="AU44" s="35" t="s">
        <v>22</v>
      </c>
      <c r="AV44" s="48">
        <v>30</v>
      </c>
      <c r="AW44" s="16"/>
      <c r="AX44" s="49"/>
      <c r="AY44" s="24"/>
      <c r="AZ44" s="49"/>
      <c r="BA44" s="23"/>
      <c r="BB44" s="49"/>
      <c r="BC44" s="49"/>
      <c r="BD44" s="49"/>
      <c r="BE44" s="23"/>
      <c r="BF44" s="49"/>
      <c r="BG44" s="49"/>
      <c r="BH44" s="50"/>
      <c r="BI44" s="49">
        <v>1</v>
      </c>
      <c r="BJ44" s="79">
        <v>65.099999999999994</v>
      </c>
      <c r="BK44" s="75">
        <v>64</v>
      </c>
      <c r="BL44" s="75">
        <v>1011.6</v>
      </c>
      <c r="BM44" s="75">
        <v>1014</v>
      </c>
      <c r="BN44" s="75" t="s">
        <v>66</v>
      </c>
      <c r="BO44" s="75">
        <v>0</v>
      </c>
      <c r="BP44" s="88">
        <v>20.3</v>
      </c>
      <c r="BQ44" s="38">
        <v>1</v>
      </c>
      <c r="BR44" s="75" t="s">
        <v>67</v>
      </c>
      <c r="BS44" s="24">
        <v>6</v>
      </c>
      <c r="BT44" s="24"/>
      <c r="BU44" s="24"/>
      <c r="BV44" s="24"/>
      <c r="BW44" s="24"/>
      <c r="BX44" s="24"/>
      <c r="BY44" s="53"/>
      <c r="CC44" s="48">
        <f t="shared" si="2"/>
        <v>0</v>
      </c>
      <c r="CD44" s="48">
        <f t="shared" si="3"/>
        <v>0</v>
      </c>
      <c r="CE44" s="48">
        <f t="shared" si="4"/>
        <v>0</v>
      </c>
      <c r="CF44" s="171">
        <f t="shared" si="5"/>
        <v>0</v>
      </c>
    </row>
    <row r="45" spans="1:84" s="48" customFormat="1" x14ac:dyDescent="0.25">
      <c r="A45" s="46">
        <v>42461</v>
      </c>
      <c r="B45" s="47" t="str">
        <f t="shared" si="0"/>
        <v>16092</v>
      </c>
      <c r="C45" s="48" t="s">
        <v>42</v>
      </c>
      <c r="D45" s="48" t="s">
        <v>87</v>
      </c>
      <c r="E45" s="24">
        <v>5</v>
      </c>
      <c r="F45" s="24">
        <v>7</v>
      </c>
      <c r="G45" s="24" t="s">
        <v>25</v>
      </c>
      <c r="H45" s="24">
        <v>1835</v>
      </c>
      <c r="I45" s="24">
        <f t="shared" si="1"/>
        <v>1235</v>
      </c>
      <c r="J45" s="20" t="s">
        <v>69</v>
      </c>
      <c r="K45" s="18"/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/>
      <c r="S45" s="24"/>
      <c r="T45" s="24"/>
      <c r="U45" s="24"/>
      <c r="V45" s="24"/>
      <c r="W45" s="24"/>
      <c r="X45" s="24"/>
      <c r="Y45" s="7"/>
      <c r="Z45" s="24"/>
      <c r="AA45" s="24"/>
      <c r="AB45" s="24"/>
      <c r="AC45" s="16"/>
      <c r="AG45" s="16"/>
      <c r="AH45" s="21"/>
      <c r="AI45" s="35"/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/>
      <c r="AQ45" s="24"/>
      <c r="AR45" s="36"/>
      <c r="AS45" s="36"/>
      <c r="AT45" s="36"/>
      <c r="AU45" s="35"/>
      <c r="AW45" s="16"/>
      <c r="AX45" s="49"/>
      <c r="AY45" s="24"/>
      <c r="AZ45" s="49"/>
      <c r="BA45" s="23"/>
      <c r="BB45" s="49"/>
      <c r="BC45" s="49"/>
      <c r="BD45" s="49"/>
      <c r="BE45" s="23"/>
      <c r="BF45" s="49"/>
      <c r="BG45" s="49"/>
      <c r="BH45" s="50"/>
      <c r="BI45" s="49"/>
      <c r="BJ45" s="79">
        <v>65.099999999999994</v>
      </c>
      <c r="BK45" s="75">
        <v>64</v>
      </c>
      <c r="BL45" s="75">
        <v>1011.6</v>
      </c>
      <c r="BM45" s="75">
        <v>1014</v>
      </c>
      <c r="BN45" s="75" t="s">
        <v>66</v>
      </c>
      <c r="BO45" s="75">
        <v>0</v>
      </c>
      <c r="BP45" s="88">
        <v>18.399999999999999</v>
      </c>
      <c r="BQ45" s="38">
        <v>1</v>
      </c>
      <c r="BR45" s="75" t="s">
        <v>67</v>
      </c>
      <c r="BS45" s="24">
        <v>6</v>
      </c>
      <c r="BT45" s="24"/>
      <c r="BU45" s="24"/>
      <c r="BV45" s="24"/>
      <c r="BW45" s="24"/>
      <c r="BX45" s="24"/>
      <c r="BY45" s="53"/>
      <c r="CC45" s="48">
        <f t="shared" si="2"/>
        <v>0</v>
      </c>
      <c r="CD45" s="48">
        <f t="shared" si="3"/>
        <v>0</v>
      </c>
      <c r="CE45" s="48">
        <f t="shared" si="4"/>
        <v>0</v>
      </c>
      <c r="CF45" s="171">
        <f t="shared" si="5"/>
        <v>0</v>
      </c>
    </row>
    <row r="46" spans="1:84" s="48" customFormat="1" x14ac:dyDescent="0.25">
      <c r="A46" s="46">
        <v>42461</v>
      </c>
      <c r="B46" s="47" t="str">
        <f t="shared" si="0"/>
        <v>16092</v>
      </c>
      <c r="C46" s="48" t="s">
        <v>42</v>
      </c>
      <c r="D46" s="48" t="s">
        <v>87</v>
      </c>
      <c r="E46" s="24">
        <v>5</v>
      </c>
      <c r="F46" s="24">
        <v>8</v>
      </c>
      <c r="G46" s="24" t="s">
        <v>25</v>
      </c>
      <c r="H46" s="24">
        <v>1847</v>
      </c>
      <c r="I46" s="24">
        <f t="shared" si="1"/>
        <v>1247</v>
      </c>
      <c r="J46" s="20" t="s">
        <v>69</v>
      </c>
      <c r="K46" s="18"/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/>
      <c r="S46" s="24"/>
      <c r="T46" s="24"/>
      <c r="U46" s="24"/>
      <c r="V46" s="24"/>
      <c r="W46" s="24"/>
      <c r="X46" s="24"/>
      <c r="Y46" s="7"/>
      <c r="Z46" s="24"/>
      <c r="AA46" s="24"/>
      <c r="AB46" s="24"/>
      <c r="AC46" s="16"/>
      <c r="AG46" s="16"/>
      <c r="AH46" s="21"/>
      <c r="AI46" s="35"/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/>
      <c r="AQ46" s="24"/>
      <c r="AR46" s="36"/>
      <c r="AS46" s="36"/>
      <c r="AU46" s="35"/>
      <c r="AW46" s="16"/>
      <c r="AX46" s="49"/>
      <c r="AY46" s="24"/>
      <c r="AZ46" s="49"/>
      <c r="BA46" s="23"/>
      <c r="BB46" s="49"/>
      <c r="BC46" s="49"/>
      <c r="BD46" s="49"/>
      <c r="BE46" s="23"/>
      <c r="BF46" s="49"/>
      <c r="BG46" s="49"/>
      <c r="BH46" s="50"/>
      <c r="BI46" s="49"/>
      <c r="BJ46" s="79">
        <v>65.099999999999994</v>
      </c>
      <c r="BK46" s="75">
        <v>64</v>
      </c>
      <c r="BL46" s="75">
        <v>1011.6</v>
      </c>
      <c r="BM46" s="75">
        <v>1014</v>
      </c>
      <c r="BN46" s="75" t="s">
        <v>66</v>
      </c>
      <c r="BO46" s="75">
        <v>0</v>
      </c>
      <c r="BP46" s="88">
        <v>18</v>
      </c>
      <c r="BQ46" s="38">
        <v>1</v>
      </c>
      <c r="BR46" s="75" t="s">
        <v>67</v>
      </c>
      <c r="BS46" s="24">
        <v>6</v>
      </c>
      <c r="BT46" s="24"/>
      <c r="BU46" s="24"/>
      <c r="BV46" s="24"/>
      <c r="BW46" s="24"/>
      <c r="BX46" s="24"/>
      <c r="BY46" s="53"/>
      <c r="CC46" s="48">
        <f t="shared" si="2"/>
        <v>0</v>
      </c>
      <c r="CD46" s="48">
        <f t="shared" si="3"/>
        <v>0</v>
      </c>
      <c r="CE46" s="48">
        <f t="shared" si="4"/>
        <v>0</v>
      </c>
      <c r="CF46" s="171">
        <f t="shared" si="5"/>
        <v>0</v>
      </c>
    </row>
    <row r="47" spans="1:84" s="56" customFormat="1" x14ac:dyDescent="0.25">
      <c r="A47" s="54">
        <v>42461</v>
      </c>
      <c r="B47" s="55" t="str">
        <f t="shared" si="0"/>
        <v>16092</v>
      </c>
      <c r="C47" s="56" t="s">
        <v>42</v>
      </c>
      <c r="D47" s="56" t="s">
        <v>87</v>
      </c>
      <c r="E47" s="57">
        <v>5</v>
      </c>
      <c r="F47" s="57">
        <v>9</v>
      </c>
      <c r="G47" s="57" t="s">
        <v>25</v>
      </c>
      <c r="H47" s="57">
        <v>1857</v>
      </c>
      <c r="I47" s="57">
        <f t="shared" si="1"/>
        <v>1257</v>
      </c>
      <c r="J47" s="63" t="s">
        <v>69</v>
      </c>
      <c r="K47" s="19"/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v>0</v>
      </c>
      <c r="R47" s="57"/>
      <c r="S47" s="57"/>
      <c r="T47" s="57"/>
      <c r="U47" s="57"/>
      <c r="V47" s="57"/>
      <c r="W47" s="57"/>
      <c r="X47" s="57"/>
      <c r="Y47" s="70"/>
      <c r="Z47" s="57"/>
      <c r="AA47" s="57"/>
      <c r="AB47" s="57"/>
      <c r="AC47" s="72"/>
      <c r="AG47" s="72"/>
      <c r="AH47" s="58"/>
      <c r="AI47" s="98"/>
      <c r="AJ47" s="57">
        <v>1</v>
      </c>
      <c r="AK47" s="57">
        <v>0</v>
      </c>
      <c r="AL47" s="57">
        <v>0</v>
      </c>
      <c r="AM47" s="57">
        <v>0</v>
      </c>
      <c r="AN47" s="57">
        <v>0</v>
      </c>
      <c r="AO47" s="57">
        <v>0</v>
      </c>
      <c r="AP47" s="57"/>
      <c r="AQ47" s="57"/>
      <c r="AT47" s="56" t="s">
        <v>23</v>
      </c>
      <c r="AU47" s="19" t="s">
        <v>35</v>
      </c>
      <c r="AV47" s="56">
        <v>295</v>
      </c>
      <c r="AW47" s="72"/>
      <c r="AX47" s="59"/>
      <c r="AY47" s="57"/>
      <c r="AZ47" s="59"/>
      <c r="BA47" s="105"/>
      <c r="BB47" s="59"/>
      <c r="BC47" s="59"/>
      <c r="BD47" s="59"/>
      <c r="BE47" s="105"/>
      <c r="BF47" s="59"/>
      <c r="BG47" s="59"/>
      <c r="BH47" s="60"/>
      <c r="BI47" s="59">
        <v>1</v>
      </c>
      <c r="BJ47" s="81">
        <v>65.099999999999994</v>
      </c>
      <c r="BK47" s="59">
        <v>64</v>
      </c>
      <c r="BL47" s="59">
        <v>1011.6</v>
      </c>
      <c r="BM47" s="59">
        <v>1014</v>
      </c>
      <c r="BN47" s="59" t="s">
        <v>66</v>
      </c>
      <c r="BO47" s="59">
        <v>0</v>
      </c>
      <c r="BP47" s="89">
        <v>16</v>
      </c>
      <c r="BQ47" s="57">
        <v>1</v>
      </c>
      <c r="BR47" s="59" t="s">
        <v>67</v>
      </c>
      <c r="BS47" s="57">
        <v>6</v>
      </c>
      <c r="BT47" s="57"/>
      <c r="BU47" s="57"/>
      <c r="BV47" s="57"/>
      <c r="BW47" s="57"/>
      <c r="BX47" s="57"/>
      <c r="BY47" s="65"/>
      <c r="CC47" s="48">
        <f t="shared" si="2"/>
        <v>0</v>
      </c>
      <c r="CD47" s="48">
        <f t="shared" si="3"/>
        <v>0</v>
      </c>
      <c r="CE47" s="48">
        <f t="shared" si="4"/>
        <v>0</v>
      </c>
      <c r="CF47" s="171">
        <f t="shared" si="5"/>
        <v>0</v>
      </c>
    </row>
    <row r="48" spans="1:84" s="48" customFormat="1" x14ac:dyDescent="0.25">
      <c r="A48" s="46">
        <v>42462</v>
      </c>
      <c r="B48" s="47" t="str">
        <f t="shared" si="0"/>
        <v>16093</v>
      </c>
      <c r="C48" s="48" t="s">
        <v>42</v>
      </c>
      <c r="D48" s="48" t="s">
        <v>92</v>
      </c>
      <c r="E48" s="24">
        <v>6</v>
      </c>
      <c r="F48" s="24">
        <v>1</v>
      </c>
      <c r="G48" s="24" t="s">
        <v>25</v>
      </c>
      <c r="H48" s="24">
        <v>1740</v>
      </c>
      <c r="I48" s="24">
        <f t="shared" si="1"/>
        <v>1140</v>
      </c>
      <c r="J48" s="20" t="s">
        <v>69</v>
      </c>
      <c r="K48" s="18"/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/>
      <c r="S48" s="24"/>
      <c r="T48" s="24"/>
      <c r="U48" s="24"/>
      <c r="V48" s="24"/>
      <c r="W48" s="24"/>
      <c r="X48" s="24"/>
      <c r="Y48" s="7"/>
      <c r="Z48" s="24"/>
      <c r="AA48" s="24"/>
      <c r="AB48" s="24"/>
      <c r="AC48" s="16"/>
      <c r="AG48" s="16"/>
      <c r="AH48" s="21"/>
      <c r="AI48" s="35"/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/>
      <c r="AQ48" s="36"/>
      <c r="AR48" s="36"/>
      <c r="AS48" s="36"/>
      <c r="AU48" s="35"/>
      <c r="AW48" s="16"/>
      <c r="AX48" s="49"/>
      <c r="AY48" s="24"/>
      <c r="AZ48" s="49"/>
      <c r="BA48" s="23"/>
      <c r="BB48" s="49"/>
      <c r="BC48" s="49"/>
      <c r="BD48" s="49"/>
      <c r="BE48" s="23"/>
      <c r="BF48" s="49"/>
      <c r="BG48" s="49"/>
      <c r="BH48" s="50"/>
      <c r="BI48" s="49"/>
      <c r="BJ48" s="79">
        <v>73.8</v>
      </c>
      <c r="BK48" s="75">
        <v>70.099999999999994</v>
      </c>
      <c r="BL48" s="75">
        <v>1020</v>
      </c>
      <c r="BM48" s="75">
        <v>1020.5</v>
      </c>
      <c r="BN48" s="18" t="s">
        <v>66</v>
      </c>
      <c r="BO48" s="38">
        <v>1</v>
      </c>
      <c r="BP48" s="38">
        <v>10.1</v>
      </c>
      <c r="BQ48" s="38">
        <v>0</v>
      </c>
      <c r="BR48" s="38" t="s">
        <v>68</v>
      </c>
      <c r="BS48" s="24">
        <v>5</v>
      </c>
      <c r="BT48" s="40"/>
      <c r="BU48" s="24"/>
      <c r="BV48" s="24"/>
      <c r="BW48" s="24"/>
      <c r="BX48" s="24"/>
      <c r="BY48" s="53"/>
      <c r="CC48" s="48">
        <f t="shared" si="2"/>
        <v>0</v>
      </c>
      <c r="CD48" s="48">
        <f t="shared" si="3"/>
        <v>0</v>
      </c>
      <c r="CE48" s="48">
        <f t="shared" si="4"/>
        <v>0</v>
      </c>
      <c r="CF48" s="171">
        <f t="shared" si="5"/>
        <v>0</v>
      </c>
    </row>
    <row r="49" spans="1:84" s="48" customFormat="1" x14ac:dyDescent="0.25">
      <c r="A49" s="46">
        <v>42462</v>
      </c>
      <c r="B49" s="47" t="str">
        <f t="shared" si="0"/>
        <v>16093</v>
      </c>
      <c r="C49" s="46" t="s">
        <v>42</v>
      </c>
      <c r="D49" s="47" t="s">
        <v>92</v>
      </c>
      <c r="E49" s="24">
        <v>6</v>
      </c>
      <c r="F49" s="24">
        <v>2</v>
      </c>
      <c r="G49" s="24" t="s">
        <v>25</v>
      </c>
      <c r="H49" s="24">
        <v>1758</v>
      </c>
      <c r="I49" s="24">
        <f t="shared" si="1"/>
        <v>1158</v>
      </c>
      <c r="J49" s="20" t="s">
        <v>69</v>
      </c>
      <c r="K49" s="18"/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/>
      <c r="S49" s="24"/>
      <c r="T49" s="24"/>
      <c r="U49" s="24"/>
      <c r="V49" s="24"/>
      <c r="W49" s="24"/>
      <c r="X49" s="24"/>
      <c r="Y49" s="7"/>
      <c r="Z49" s="24"/>
      <c r="AA49" s="24"/>
      <c r="AB49" s="24"/>
      <c r="AC49" s="16"/>
      <c r="AG49" s="16"/>
      <c r="AH49" s="21"/>
      <c r="AI49" s="35"/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/>
      <c r="AQ49" s="36"/>
      <c r="AR49" s="36"/>
      <c r="AS49" s="36"/>
      <c r="AU49" s="35"/>
      <c r="AW49" s="16"/>
      <c r="AX49" s="49"/>
      <c r="AY49" s="24"/>
      <c r="AZ49" s="49"/>
      <c r="BA49" s="23"/>
      <c r="BB49" s="49"/>
      <c r="BC49" s="49"/>
      <c r="BD49" s="49"/>
      <c r="BE49" s="23"/>
      <c r="BF49" s="49"/>
      <c r="BG49" s="49"/>
      <c r="BH49" s="50"/>
      <c r="BI49" s="49"/>
      <c r="BJ49" s="79">
        <v>73.8</v>
      </c>
      <c r="BK49" s="75">
        <v>70.099999999999994</v>
      </c>
      <c r="BL49" s="75">
        <v>1020</v>
      </c>
      <c r="BM49" s="38">
        <v>1020.5</v>
      </c>
      <c r="BN49" s="18" t="s">
        <v>66</v>
      </c>
      <c r="BO49" s="18">
        <v>1</v>
      </c>
      <c r="BP49" s="18">
        <v>4.9000000000000004</v>
      </c>
      <c r="BQ49" s="18">
        <v>0</v>
      </c>
      <c r="BR49" s="18" t="s">
        <v>68</v>
      </c>
      <c r="BS49" s="35">
        <v>5</v>
      </c>
      <c r="BT49" s="35"/>
      <c r="BU49" s="35"/>
      <c r="BV49" s="35"/>
      <c r="BW49" s="35"/>
      <c r="BX49" s="24"/>
      <c r="BY49" s="31"/>
      <c r="BZ49" s="25"/>
      <c r="CC49" s="48">
        <f t="shared" si="2"/>
        <v>0</v>
      </c>
      <c r="CD49" s="48">
        <f t="shared" si="3"/>
        <v>0</v>
      </c>
      <c r="CE49" s="48">
        <f t="shared" si="4"/>
        <v>0</v>
      </c>
      <c r="CF49" s="171">
        <f t="shared" si="5"/>
        <v>0</v>
      </c>
    </row>
    <row r="50" spans="1:84" s="48" customFormat="1" x14ac:dyDescent="0.25">
      <c r="A50" s="46">
        <v>42462</v>
      </c>
      <c r="B50" s="47" t="str">
        <f t="shared" si="0"/>
        <v>16093</v>
      </c>
      <c r="C50" s="46" t="s">
        <v>42</v>
      </c>
      <c r="D50" s="47" t="s">
        <v>92</v>
      </c>
      <c r="E50" s="24">
        <v>6</v>
      </c>
      <c r="F50" s="24">
        <v>3</v>
      </c>
      <c r="G50" s="24" t="s">
        <v>25</v>
      </c>
      <c r="H50" s="24">
        <v>1813</v>
      </c>
      <c r="I50" s="24">
        <f t="shared" si="1"/>
        <v>1213</v>
      </c>
      <c r="J50" s="20" t="s">
        <v>69</v>
      </c>
      <c r="K50" s="18"/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/>
      <c r="S50" s="24"/>
      <c r="T50" s="24"/>
      <c r="U50" s="24"/>
      <c r="V50" s="24"/>
      <c r="W50" s="24"/>
      <c r="X50" s="24"/>
      <c r="Y50" s="7"/>
      <c r="Z50" s="24"/>
      <c r="AA50" s="24"/>
      <c r="AB50" s="24"/>
      <c r="AC50" s="16"/>
      <c r="AG50" s="16"/>
      <c r="AH50" s="21"/>
      <c r="AI50" s="35"/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/>
      <c r="AQ50" s="36"/>
      <c r="AR50" s="36"/>
      <c r="AS50" s="36"/>
      <c r="AU50" s="35"/>
      <c r="AW50" s="16"/>
      <c r="AX50" s="49"/>
      <c r="AY50" s="24"/>
      <c r="AZ50" s="49"/>
      <c r="BA50" s="23"/>
      <c r="BB50" s="49"/>
      <c r="BC50" s="49"/>
      <c r="BD50" s="49"/>
      <c r="BE50" s="23"/>
      <c r="BF50" s="49"/>
      <c r="BG50" s="49"/>
      <c r="BH50" s="50"/>
      <c r="BI50" s="49"/>
      <c r="BJ50" s="79">
        <v>73.8</v>
      </c>
      <c r="BK50" s="75">
        <v>70.099999999999994</v>
      </c>
      <c r="BL50" s="75">
        <v>1020</v>
      </c>
      <c r="BM50" s="75">
        <v>1020.5</v>
      </c>
      <c r="BN50" s="18" t="s">
        <v>66</v>
      </c>
      <c r="BO50" s="18">
        <v>0</v>
      </c>
      <c r="BP50" s="18">
        <v>7.9</v>
      </c>
      <c r="BQ50" s="18">
        <v>0</v>
      </c>
      <c r="BR50" s="18" t="s">
        <v>67</v>
      </c>
      <c r="BS50" s="35">
        <v>5</v>
      </c>
      <c r="BT50" s="35"/>
      <c r="BU50" s="35"/>
      <c r="BV50" s="35"/>
      <c r="BW50" s="35"/>
      <c r="BX50" s="24"/>
      <c r="BY50" s="31"/>
      <c r="BZ50" s="25"/>
      <c r="CC50" s="48">
        <f t="shared" si="2"/>
        <v>0</v>
      </c>
      <c r="CD50" s="48">
        <f t="shared" si="3"/>
        <v>0</v>
      </c>
      <c r="CE50" s="48">
        <f t="shared" si="4"/>
        <v>0</v>
      </c>
      <c r="CF50" s="171">
        <f t="shared" si="5"/>
        <v>0</v>
      </c>
    </row>
    <row r="51" spans="1:84" s="48" customFormat="1" x14ac:dyDescent="0.25">
      <c r="A51" s="46">
        <v>42462</v>
      </c>
      <c r="B51" s="47" t="str">
        <f t="shared" si="0"/>
        <v>16093</v>
      </c>
      <c r="C51" s="46" t="s">
        <v>42</v>
      </c>
      <c r="D51" s="47" t="s">
        <v>92</v>
      </c>
      <c r="E51" s="24">
        <v>6</v>
      </c>
      <c r="F51" s="24">
        <v>4</v>
      </c>
      <c r="G51" s="24" t="s">
        <v>25</v>
      </c>
      <c r="H51" s="24">
        <v>1825</v>
      </c>
      <c r="I51" s="24">
        <f t="shared" si="1"/>
        <v>1225</v>
      </c>
      <c r="J51" s="20" t="s">
        <v>69</v>
      </c>
      <c r="K51" s="18"/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/>
      <c r="S51" s="24"/>
      <c r="T51" s="24"/>
      <c r="U51" s="24"/>
      <c r="V51" s="24"/>
      <c r="W51" s="24"/>
      <c r="X51" s="24"/>
      <c r="Y51" s="7"/>
      <c r="Z51" s="24"/>
      <c r="AA51" s="24"/>
      <c r="AB51" s="24"/>
      <c r="AC51" s="16"/>
      <c r="AG51" s="16"/>
      <c r="AH51" s="21"/>
      <c r="AI51" s="35"/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/>
      <c r="AQ51" s="36"/>
      <c r="AR51" s="36"/>
      <c r="AS51" s="36"/>
      <c r="AU51" s="35"/>
      <c r="AW51" s="16"/>
      <c r="AX51" s="49"/>
      <c r="AY51" s="24"/>
      <c r="AZ51" s="49"/>
      <c r="BA51" s="23"/>
      <c r="BB51" s="49"/>
      <c r="BC51" s="49"/>
      <c r="BD51" s="49"/>
      <c r="BE51" s="23"/>
      <c r="BF51" s="49"/>
      <c r="BG51" s="49"/>
      <c r="BH51" s="50"/>
      <c r="BI51" s="79"/>
      <c r="BJ51" s="79">
        <v>73.8</v>
      </c>
      <c r="BK51" s="75">
        <v>70.099999999999994</v>
      </c>
      <c r="BL51" s="75">
        <v>1020</v>
      </c>
      <c r="BM51" s="38">
        <v>1020.5</v>
      </c>
      <c r="BN51" s="18" t="s">
        <v>66</v>
      </c>
      <c r="BO51" s="18">
        <v>1</v>
      </c>
      <c r="BP51" s="18">
        <v>6.3</v>
      </c>
      <c r="BQ51" s="18">
        <v>0</v>
      </c>
      <c r="BR51" s="18" t="s">
        <v>68</v>
      </c>
      <c r="BS51" s="18">
        <v>5</v>
      </c>
      <c r="BT51" s="35"/>
      <c r="BU51" s="35"/>
      <c r="BV51" s="35"/>
      <c r="BW51" s="101" t="s">
        <v>94</v>
      </c>
      <c r="BX51" s="24"/>
      <c r="BY51" s="31"/>
      <c r="BZ51" s="25"/>
      <c r="CC51" s="48">
        <f t="shared" si="2"/>
        <v>0</v>
      </c>
      <c r="CD51" s="48">
        <f t="shared" si="3"/>
        <v>0</v>
      </c>
      <c r="CE51" s="48">
        <f t="shared" si="4"/>
        <v>0</v>
      </c>
      <c r="CF51" s="171">
        <f t="shared" si="5"/>
        <v>0</v>
      </c>
    </row>
    <row r="52" spans="1:84" s="56" customFormat="1" x14ac:dyDescent="0.25">
      <c r="A52" s="54">
        <v>42462</v>
      </c>
      <c r="B52" s="55" t="str">
        <f t="shared" si="0"/>
        <v>16093</v>
      </c>
      <c r="C52" s="54" t="s">
        <v>42</v>
      </c>
      <c r="D52" s="55" t="s">
        <v>92</v>
      </c>
      <c r="E52" s="57">
        <v>6</v>
      </c>
      <c r="F52" s="57">
        <v>5</v>
      </c>
      <c r="G52" s="57" t="s">
        <v>25</v>
      </c>
      <c r="H52" s="57">
        <v>1838</v>
      </c>
      <c r="I52" s="57">
        <f t="shared" si="1"/>
        <v>1238</v>
      </c>
      <c r="J52" s="63" t="s">
        <v>69</v>
      </c>
      <c r="K52" s="19"/>
      <c r="L52" s="57">
        <v>0</v>
      </c>
      <c r="M52" s="57">
        <v>0</v>
      </c>
      <c r="N52" s="57">
        <v>0</v>
      </c>
      <c r="O52" s="57">
        <v>0</v>
      </c>
      <c r="P52" s="57">
        <v>0</v>
      </c>
      <c r="Q52" s="57">
        <v>0</v>
      </c>
      <c r="R52" s="57"/>
      <c r="S52" s="57"/>
      <c r="T52" s="57"/>
      <c r="U52" s="57"/>
      <c r="V52" s="57"/>
      <c r="W52" s="57"/>
      <c r="X52" s="57"/>
      <c r="Y52" s="70"/>
      <c r="Z52" s="57"/>
      <c r="AA52" s="57"/>
      <c r="AB52" s="57"/>
      <c r="AC52" s="72"/>
      <c r="AG52" s="72"/>
      <c r="AH52" s="58"/>
      <c r="AI52" s="19"/>
      <c r="AJ52" s="57">
        <v>0</v>
      </c>
      <c r="AK52" s="57">
        <v>0</v>
      </c>
      <c r="AL52" s="57">
        <v>0</v>
      </c>
      <c r="AM52" s="57">
        <v>0</v>
      </c>
      <c r="AN52" s="57">
        <v>0</v>
      </c>
      <c r="AO52" s="57">
        <v>0</v>
      </c>
      <c r="AP52" s="57"/>
      <c r="AU52" s="19"/>
      <c r="AW52" s="72"/>
      <c r="AX52" s="59"/>
      <c r="AY52" s="57"/>
      <c r="AZ52" s="59"/>
      <c r="BA52" s="105"/>
      <c r="BB52" s="59"/>
      <c r="BC52" s="59"/>
      <c r="BD52" s="59"/>
      <c r="BE52" s="105"/>
      <c r="BF52" s="59"/>
      <c r="BG52" s="59"/>
      <c r="BH52" s="60"/>
      <c r="BI52" s="81"/>
      <c r="BJ52" s="81">
        <v>73.8</v>
      </c>
      <c r="BK52" s="59">
        <v>70.099999999999994</v>
      </c>
      <c r="BL52" s="59">
        <v>1020</v>
      </c>
      <c r="BM52" s="59">
        <v>1020.5</v>
      </c>
      <c r="BN52" s="19" t="s">
        <v>66</v>
      </c>
      <c r="BO52" s="19">
        <v>0</v>
      </c>
      <c r="BP52" s="19">
        <v>9.9</v>
      </c>
      <c r="BQ52" s="19">
        <v>0</v>
      </c>
      <c r="BR52" s="19" t="s">
        <v>68</v>
      </c>
      <c r="BS52" s="19">
        <v>5</v>
      </c>
      <c r="BT52" s="19"/>
      <c r="BU52" s="19"/>
      <c r="BV52" s="19"/>
      <c r="BW52" s="101" t="s">
        <v>94</v>
      </c>
      <c r="BY52" s="24"/>
      <c r="BZ52" s="62"/>
      <c r="CC52" s="48">
        <f t="shared" si="2"/>
        <v>0</v>
      </c>
      <c r="CD52" s="48">
        <f t="shared" si="3"/>
        <v>0</v>
      </c>
      <c r="CE52" s="48">
        <f t="shared" si="4"/>
        <v>0</v>
      </c>
      <c r="CF52" s="171">
        <f t="shared" si="5"/>
        <v>0</v>
      </c>
    </row>
    <row r="53" spans="1:84" s="36" customFormat="1" x14ac:dyDescent="0.25">
      <c r="A53" s="46">
        <v>42461</v>
      </c>
      <c r="B53" s="47" t="str">
        <f>RIGHT(YEAR(A53),2)&amp;TEXT(A53-DATE(YEAR(A53),1,0),"000")</f>
        <v>16092</v>
      </c>
      <c r="C53" s="48" t="s">
        <v>42</v>
      </c>
      <c r="D53" s="48" t="s">
        <v>95</v>
      </c>
      <c r="E53" s="24">
        <v>6</v>
      </c>
      <c r="F53" s="24">
        <v>1</v>
      </c>
      <c r="G53" s="24" t="s">
        <v>25</v>
      </c>
      <c r="H53" s="24">
        <v>1732</v>
      </c>
      <c r="I53" s="24">
        <f>H53-600</f>
        <v>1132</v>
      </c>
      <c r="J53" s="20" t="s">
        <v>69</v>
      </c>
      <c r="K53" s="18"/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/>
      <c r="S53" s="24"/>
      <c r="T53" s="24"/>
      <c r="U53" s="24"/>
      <c r="V53" s="24"/>
      <c r="W53" s="24"/>
      <c r="X53" s="24"/>
      <c r="Y53" s="7"/>
      <c r="Z53" s="24"/>
      <c r="AA53" s="24"/>
      <c r="AB53" s="24"/>
      <c r="AC53" s="16"/>
      <c r="AD53" s="48"/>
      <c r="AE53" s="48"/>
      <c r="AF53" s="48"/>
      <c r="AG53" s="16"/>
      <c r="AH53" s="21"/>
      <c r="AI53" s="35"/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/>
      <c r="AT53" s="48"/>
      <c r="AU53" s="35"/>
      <c r="AV53" s="48"/>
      <c r="AW53" s="16"/>
      <c r="AX53" s="75"/>
      <c r="AY53" s="38"/>
      <c r="AZ53" s="75"/>
      <c r="BA53" s="45"/>
      <c r="BB53" s="75"/>
      <c r="BC53" s="75"/>
      <c r="BD53" s="75"/>
      <c r="BE53" s="45"/>
      <c r="BF53" s="75"/>
      <c r="BG53" s="75"/>
      <c r="BH53" s="50"/>
      <c r="BI53" s="75"/>
      <c r="BJ53" s="35">
        <v>68.099999999999994</v>
      </c>
      <c r="BK53" s="24">
        <v>64</v>
      </c>
      <c r="BL53" s="24">
        <v>1011.4</v>
      </c>
      <c r="BM53" s="75">
        <v>1014</v>
      </c>
      <c r="BN53" s="18" t="s">
        <v>66</v>
      </c>
      <c r="BO53" s="18">
        <v>2</v>
      </c>
      <c r="BP53" s="18">
        <v>14.8</v>
      </c>
      <c r="BQ53" s="18">
        <v>2</v>
      </c>
      <c r="BR53" s="18" t="s">
        <v>67</v>
      </c>
      <c r="BS53" s="18">
        <v>6</v>
      </c>
      <c r="BT53" s="18"/>
      <c r="BU53" s="18"/>
      <c r="BV53" s="18"/>
      <c r="BW53" s="101"/>
      <c r="BY53" s="24"/>
      <c r="BZ53" s="44"/>
      <c r="CC53" s="48">
        <f t="shared" si="2"/>
        <v>0</v>
      </c>
      <c r="CD53" s="48">
        <f t="shared" si="3"/>
        <v>0</v>
      </c>
      <c r="CE53" s="48">
        <f t="shared" si="4"/>
        <v>0</v>
      </c>
      <c r="CF53" s="171">
        <f t="shared" si="5"/>
        <v>0</v>
      </c>
    </row>
    <row r="54" spans="1:84" s="36" customFormat="1" x14ac:dyDescent="0.25">
      <c r="A54" s="46">
        <v>42461</v>
      </c>
      <c r="B54" s="47" t="str">
        <f>RIGHT(YEAR(A54),2)&amp;TEXT(A54-DATE(YEAR(A54),1,0),"000")</f>
        <v>16092</v>
      </c>
      <c r="C54" s="46" t="s">
        <v>42</v>
      </c>
      <c r="D54" s="47" t="s">
        <v>95</v>
      </c>
      <c r="E54" s="24">
        <v>6</v>
      </c>
      <c r="F54" s="24">
        <v>2</v>
      </c>
      <c r="G54" s="24" t="s">
        <v>25</v>
      </c>
      <c r="H54" s="24">
        <v>1746</v>
      </c>
      <c r="I54" s="24">
        <f>H54-600</f>
        <v>1146</v>
      </c>
      <c r="J54" s="20" t="s">
        <v>69</v>
      </c>
      <c r="K54" s="18"/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/>
      <c r="S54" s="24"/>
      <c r="T54" s="24"/>
      <c r="U54" s="24"/>
      <c r="V54" s="24"/>
      <c r="W54" s="24"/>
      <c r="X54" s="24"/>
      <c r="Y54" s="7"/>
      <c r="Z54" s="24"/>
      <c r="AA54" s="24"/>
      <c r="AB54" s="24"/>
      <c r="AC54" s="16"/>
      <c r="AD54" s="48"/>
      <c r="AE54" s="48"/>
      <c r="AF54" s="48"/>
      <c r="AG54" s="16"/>
      <c r="AH54" s="21"/>
      <c r="AI54" s="35"/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/>
      <c r="AT54" s="48"/>
      <c r="AU54" s="35"/>
      <c r="AV54" s="48"/>
      <c r="AW54" s="16"/>
      <c r="AX54" s="75"/>
      <c r="AY54" s="38"/>
      <c r="AZ54" s="75"/>
      <c r="BA54" s="45"/>
      <c r="BB54" s="75"/>
      <c r="BC54" s="75"/>
      <c r="BD54" s="75"/>
      <c r="BE54" s="45"/>
      <c r="BF54" s="75"/>
      <c r="BG54" s="75"/>
      <c r="BH54" s="50"/>
      <c r="BI54" s="75"/>
      <c r="BJ54" s="35">
        <v>68.099999999999994</v>
      </c>
      <c r="BK54" s="35">
        <v>64</v>
      </c>
      <c r="BL54" s="35">
        <v>1011.4</v>
      </c>
      <c r="BM54" s="75">
        <v>1014</v>
      </c>
      <c r="BN54" s="18" t="s">
        <v>66</v>
      </c>
      <c r="BO54" s="18">
        <v>2</v>
      </c>
      <c r="BP54" s="18">
        <v>9.5</v>
      </c>
      <c r="BQ54" s="18">
        <v>2</v>
      </c>
      <c r="BR54" s="18" t="s">
        <v>67</v>
      </c>
      <c r="BS54" s="18">
        <v>6</v>
      </c>
      <c r="BT54" s="18"/>
      <c r="BU54" s="18"/>
      <c r="BV54" s="18"/>
      <c r="BW54" s="101"/>
      <c r="BY54" s="24"/>
      <c r="BZ54" s="44"/>
      <c r="CC54" s="48">
        <f t="shared" si="2"/>
        <v>0</v>
      </c>
      <c r="CD54" s="48">
        <f t="shared" si="3"/>
        <v>0</v>
      </c>
      <c r="CE54" s="48">
        <f t="shared" si="4"/>
        <v>0</v>
      </c>
      <c r="CF54" s="171">
        <f t="shared" si="5"/>
        <v>0</v>
      </c>
    </row>
    <row r="55" spans="1:84" s="36" customFormat="1" x14ac:dyDescent="0.25">
      <c r="A55" s="46">
        <v>42461</v>
      </c>
      <c r="B55" s="47" t="str">
        <f>RIGHT(YEAR(A55),2)&amp;TEXT(A55-DATE(YEAR(A55),1,0),"000")</f>
        <v>16092</v>
      </c>
      <c r="C55" s="46" t="s">
        <v>42</v>
      </c>
      <c r="D55" s="48" t="s">
        <v>95</v>
      </c>
      <c r="E55" s="24">
        <v>6</v>
      </c>
      <c r="F55" s="24">
        <v>3</v>
      </c>
      <c r="G55" s="24" t="s">
        <v>25</v>
      </c>
      <c r="H55" s="24">
        <v>1757</v>
      </c>
      <c r="I55" s="24">
        <f>H55-600</f>
        <v>1157</v>
      </c>
      <c r="J55" s="20" t="s">
        <v>69</v>
      </c>
      <c r="K55" s="18"/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/>
      <c r="S55" s="24"/>
      <c r="T55" s="24"/>
      <c r="U55" s="24"/>
      <c r="V55" s="24"/>
      <c r="W55" s="24"/>
      <c r="X55" s="24"/>
      <c r="Y55" s="7"/>
      <c r="Z55" s="24"/>
      <c r="AA55" s="24"/>
      <c r="AB55" s="24"/>
      <c r="AC55" s="16"/>
      <c r="AD55" s="48"/>
      <c r="AE55" s="48"/>
      <c r="AF55" s="48"/>
      <c r="AG55" s="16"/>
      <c r="AH55" s="21"/>
      <c r="AI55" s="35"/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/>
      <c r="AT55" s="48"/>
      <c r="AU55" s="35"/>
      <c r="AV55" s="48"/>
      <c r="AW55" s="16"/>
      <c r="AX55" s="75"/>
      <c r="AY55" s="38"/>
      <c r="AZ55" s="75"/>
      <c r="BA55" s="45"/>
      <c r="BB55" s="75"/>
      <c r="BC55" s="75"/>
      <c r="BD55" s="75"/>
      <c r="BE55" s="45"/>
      <c r="BF55" s="75"/>
      <c r="BG55" s="75"/>
      <c r="BH55" s="50"/>
      <c r="BI55" s="79"/>
      <c r="BJ55" s="18">
        <v>68.099999999999994</v>
      </c>
      <c r="BK55" s="38">
        <v>64</v>
      </c>
      <c r="BL55" s="38">
        <v>1011.4</v>
      </c>
      <c r="BM55" s="75">
        <v>1014</v>
      </c>
      <c r="BN55" s="18" t="s">
        <v>66</v>
      </c>
      <c r="BO55" s="18">
        <v>2</v>
      </c>
      <c r="BP55" s="18">
        <v>9.1999999999999993</v>
      </c>
      <c r="BQ55" s="18">
        <v>2</v>
      </c>
      <c r="BR55" s="18" t="s">
        <v>67</v>
      </c>
      <c r="BS55" s="18">
        <v>6</v>
      </c>
      <c r="BT55" s="18"/>
      <c r="BU55" s="18"/>
      <c r="BV55" s="18"/>
      <c r="BW55" s="101"/>
      <c r="BY55" s="24"/>
      <c r="BZ55" s="44"/>
      <c r="CC55" s="48">
        <f t="shared" si="2"/>
        <v>0</v>
      </c>
      <c r="CD55" s="48">
        <f t="shared" si="3"/>
        <v>0</v>
      </c>
      <c r="CE55" s="48">
        <f t="shared" si="4"/>
        <v>0</v>
      </c>
      <c r="CF55" s="171">
        <f t="shared" si="5"/>
        <v>0</v>
      </c>
    </row>
    <row r="56" spans="1:84" s="36" customFormat="1" x14ac:dyDescent="0.25">
      <c r="A56" s="46">
        <v>42461</v>
      </c>
      <c r="B56" s="47" t="str">
        <f>RIGHT(YEAR(A56),2)&amp;TEXT(A56-DATE(YEAR(A56),1,0),"000")</f>
        <v>16092</v>
      </c>
      <c r="C56" s="46" t="s">
        <v>42</v>
      </c>
      <c r="D56" s="47" t="s">
        <v>95</v>
      </c>
      <c r="E56" s="24">
        <v>6</v>
      </c>
      <c r="F56" s="24">
        <v>4</v>
      </c>
      <c r="G56" s="24" t="s">
        <v>25</v>
      </c>
      <c r="H56" s="24">
        <v>1810</v>
      </c>
      <c r="I56" s="24">
        <f>H56-600</f>
        <v>1210</v>
      </c>
      <c r="J56" s="20" t="s">
        <v>69</v>
      </c>
      <c r="K56" s="18"/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/>
      <c r="S56" s="24"/>
      <c r="T56" s="24"/>
      <c r="U56" s="24"/>
      <c r="V56" s="24"/>
      <c r="W56" s="24"/>
      <c r="X56" s="24"/>
      <c r="Y56" s="7"/>
      <c r="Z56" s="24"/>
      <c r="AA56" s="24"/>
      <c r="AB56" s="24"/>
      <c r="AC56" s="16"/>
      <c r="AD56" s="48"/>
      <c r="AE56" s="48"/>
      <c r="AF56" s="48"/>
      <c r="AG56" s="16"/>
      <c r="AH56" s="21"/>
      <c r="AI56" s="78"/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/>
      <c r="AT56" s="48"/>
      <c r="AU56" s="35"/>
      <c r="AV56" s="48"/>
      <c r="AW56" s="16"/>
      <c r="AX56" s="75"/>
      <c r="AY56" s="38"/>
      <c r="AZ56" s="75"/>
      <c r="BA56" s="45"/>
      <c r="BB56" s="75"/>
      <c r="BC56" s="75"/>
      <c r="BD56" s="75"/>
      <c r="BE56" s="45"/>
      <c r="BF56" s="75"/>
      <c r="BG56" s="75"/>
      <c r="BH56" s="50"/>
      <c r="BI56" s="79"/>
      <c r="BJ56" s="18">
        <v>68.099999999999994</v>
      </c>
      <c r="BK56" s="18">
        <v>64</v>
      </c>
      <c r="BL56" s="18">
        <v>1011.4</v>
      </c>
      <c r="BM56" s="75">
        <v>1014</v>
      </c>
      <c r="BN56" s="18" t="s">
        <v>66</v>
      </c>
      <c r="BO56" s="18">
        <v>2</v>
      </c>
      <c r="BP56" s="18">
        <v>13.8</v>
      </c>
      <c r="BQ56" s="18">
        <v>2</v>
      </c>
      <c r="BR56" s="18" t="s">
        <v>67</v>
      </c>
      <c r="BS56" s="18">
        <v>6</v>
      </c>
      <c r="BT56" s="18"/>
      <c r="BU56" s="18"/>
      <c r="BV56" s="18"/>
      <c r="BW56" s="101"/>
      <c r="BY56" s="24"/>
      <c r="BZ56" s="44"/>
      <c r="CC56" s="48">
        <f t="shared" si="2"/>
        <v>0</v>
      </c>
      <c r="CD56" s="48">
        <f t="shared" si="3"/>
        <v>0</v>
      </c>
      <c r="CE56" s="48">
        <f t="shared" si="4"/>
        <v>0</v>
      </c>
      <c r="CF56" s="171">
        <f t="shared" si="5"/>
        <v>0</v>
      </c>
    </row>
    <row r="57" spans="1:84" s="36" customFormat="1" x14ac:dyDescent="0.25">
      <c r="A57" s="54">
        <v>42461</v>
      </c>
      <c r="B57" s="55" t="str">
        <f>RIGHT(YEAR(A57),2)&amp;TEXT(A57-DATE(YEAR(A57),1,0),"000")</f>
        <v>16092</v>
      </c>
      <c r="C57" s="54" t="s">
        <v>42</v>
      </c>
      <c r="D57" s="48" t="s">
        <v>95</v>
      </c>
      <c r="E57" s="57">
        <v>6</v>
      </c>
      <c r="F57" s="57">
        <v>5</v>
      </c>
      <c r="G57" s="57" t="s">
        <v>25</v>
      </c>
      <c r="H57" s="57">
        <v>1822</v>
      </c>
      <c r="I57" s="57">
        <f>H57-600</f>
        <v>1222</v>
      </c>
      <c r="J57" s="63" t="s">
        <v>69</v>
      </c>
      <c r="K57" s="19"/>
      <c r="L57" s="57">
        <v>0</v>
      </c>
      <c r="M57" s="57">
        <v>0</v>
      </c>
      <c r="N57" s="57">
        <v>0</v>
      </c>
      <c r="O57" s="57">
        <v>0</v>
      </c>
      <c r="P57" s="57">
        <v>0</v>
      </c>
      <c r="Q57" s="57">
        <v>0</v>
      </c>
      <c r="R57" s="57"/>
      <c r="S57" s="57"/>
      <c r="T57" s="57"/>
      <c r="U57" s="57"/>
      <c r="V57" s="57"/>
      <c r="W57" s="57"/>
      <c r="X57" s="57"/>
      <c r="Y57" s="70"/>
      <c r="Z57" s="57"/>
      <c r="AA57" s="57"/>
      <c r="AB57" s="57"/>
      <c r="AC57" s="72"/>
      <c r="AD57" s="56"/>
      <c r="AE57" s="56"/>
      <c r="AF57" s="56"/>
      <c r="AG57" s="72"/>
      <c r="AH57" s="58"/>
      <c r="AI57" s="98"/>
      <c r="AJ57" s="57">
        <v>0</v>
      </c>
      <c r="AK57" s="57">
        <v>0</v>
      </c>
      <c r="AL57" s="57">
        <v>0</v>
      </c>
      <c r="AM57" s="57">
        <v>0</v>
      </c>
      <c r="AN57" s="57">
        <v>0</v>
      </c>
      <c r="AO57" s="57">
        <v>0</v>
      </c>
      <c r="AP57" s="57"/>
      <c r="AQ57" s="56"/>
      <c r="AR57" s="56"/>
      <c r="AS57" s="56"/>
      <c r="AT57" s="56"/>
      <c r="AU57" s="19"/>
      <c r="AV57" s="56"/>
      <c r="AW57" s="72"/>
      <c r="AX57" s="56"/>
      <c r="AY57" s="56"/>
      <c r="AZ57" s="56"/>
      <c r="BA57" s="72"/>
      <c r="BB57" s="56"/>
      <c r="BC57" s="56"/>
      <c r="BD57" s="56"/>
      <c r="BE57" s="72"/>
      <c r="BF57" s="56"/>
      <c r="BG57" s="56"/>
      <c r="BH57" s="107"/>
      <c r="BI57" s="122"/>
      <c r="BJ57" s="19">
        <v>68.099999999999994</v>
      </c>
      <c r="BK57" s="57">
        <v>64</v>
      </c>
      <c r="BL57" s="57">
        <v>1011.4</v>
      </c>
      <c r="BM57" s="59">
        <v>1014</v>
      </c>
      <c r="BN57" s="19" t="s">
        <v>66</v>
      </c>
      <c r="BO57" s="19">
        <v>2</v>
      </c>
      <c r="BP57" s="19">
        <v>17</v>
      </c>
      <c r="BQ57" s="19">
        <v>2</v>
      </c>
      <c r="BR57" s="19" t="s">
        <v>67</v>
      </c>
      <c r="BS57" s="18">
        <v>6</v>
      </c>
      <c r="BT57" s="18"/>
      <c r="BU57" s="18"/>
      <c r="BV57" s="18"/>
      <c r="BW57" s="101"/>
      <c r="BY57" s="24"/>
      <c r="BZ57" s="44"/>
      <c r="CC57" s="48">
        <f t="shared" si="2"/>
        <v>0</v>
      </c>
      <c r="CD57" s="48">
        <f t="shared" si="3"/>
        <v>0</v>
      </c>
      <c r="CE57" s="48">
        <f t="shared" si="4"/>
        <v>0</v>
      </c>
      <c r="CF57" s="171">
        <f t="shared" si="5"/>
        <v>0</v>
      </c>
    </row>
    <row r="58" spans="1:84" s="48" customFormat="1" x14ac:dyDescent="0.25">
      <c r="A58" s="46">
        <v>42461</v>
      </c>
      <c r="B58" s="47" t="str">
        <f t="shared" si="0"/>
        <v>16092</v>
      </c>
      <c r="C58" s="46" t="s">
        <v>42</v>
      </c>
      <c r="D58" s="47" t="s">
        <v>92</v>
      </c>
      <c r="E58" s="24">
        <v>7</v>
      </c>
      <c r="F58" s="24">
        <v>1</v>
      </c>
      <c r="G58" s="24" t="s">
        <v>25</v>
      </c>
      <c r="H58" s="24">
        <v>1740</v>
      </c>
      <c r="I58" s="24">
        <f t="shared" si="1"/>
        <v>1140</v>
      </c>
      <c r="J58" s="20" t="s">
        <v>69</v>
      </c>
      <c r="K58" s="18"/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/>
      <c r="S58" s="24"/>
      <c r="T58" s="24"/>
      <c r="U58" s="24"/>
      <c r="V58" s="24"/>
      <c r="W58" s="24"/>
      <c r="X58" s="24"/>
      <c r="Y58" s="7"/>
      <c r="Z58" s="24"/>
      <c r="AA58" s="24"/>
      <c r="AB58" s="24"/>
      <c r="AC58" s="16"/>
      <c r="AG58" s="16"/>
      <c r="AH58" s="21"/>
      <c r="AI58" s="35"/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/>
      <c r="AQ58" s="36"/>
      <c r="AR58" s="36"/>
      <c r="AS58" s="36"/>
      <c r="AU58" s="35"/>
      <c r="AW58" s="16"/>
      <c r="AX58" s="49"/>
      <c r="AY58" s="24"/>
      <c r="AZ58" s="49"/>
      <c r="BA58" s="23"/>
      <c r="BB58" s="49"/>
      <c r="BC58" s="49"/>
      <c r="BD58" s="49"/>
      <c r="BE58" s="23"/>
      <c r="BF58" s="49"/>
      <c r="BG58" s="49"/>
      <c r="BH58" s="50"/>
      <c r="BI58" s="49"/>
      <c r="BJ58" s="79">
        <v>67.599999999999994</v>
      </c>
      <c r="BK58" s="75">
        <v>64</v>
      </c>
      <c r="BL58" s="75">
        <v>1011.5</v>
      </c>
      <c r="BM58" s="38">
        <v>1014</v>
      </c>
      <c r="BN58" s="18" t="s">
        <v>66</v>
      </c>
      <c r="BO58" s="18">
        <v>3</v>
      </c>
      <c r="BP58" s="100">
        <v>16.3</v>
      </c>
      <c r="BQ58" s="18">
        <v>2</v>
      </c>
      <c r="BR58" s="18" t="s">
        <v>67</v>
      </c>
      <c r="BS58" s="35">
        <v>6</v>
      </c>
      <c r="BT58" s="35"/>
      <c r="BU58" s="35"/>
      <c r="BV58" s="35"/>
      <c r="BW58" s="35"/>
      <c r="BX58" s="24"/>
      <c r="BY58" s="31"/>
      <c r="BZ58" s="25"/>
      <c r="CC58" s="48">
        <f t="shared" si="2"/>
        <v>0</v>
      </c>
      <c r="CD58" s="48">
        <f t="shared" si="3"/>
        <v>0</v>
      </c>
      <c r="CE58" s="48">
        <f t="shared" si="4"/>
        <v>0</v>
      </c>
      <c r="CF58" s="171">
        <f t="shared" si="5"/>
        <v>0</v>
      </c>
    </row>
    <row r="59" spans="1:84" s="48" customFormat="1" x14ac:dyDescent="0.25">
      <c r="A59" s="46">
        <v>42461</v>
      </c>
      <c r="B59" s="47" t="str">
        <f t="shared" si="0"/>
        <v>16092</v>
      </c>
      <c r="C59" s="46" t="s">
        <v>42</v>
      </c>
      <c r="D59" s="47" t="s">
        <v>92</v>
      </c>
      <c r="E59" s="24">
        <v>7</v>
      </c>
      <c r="F59" s="24">
        <v>2</v>
      </c>
      <c r="G59" s="24" t="s">
        <v>25</v>
      </c>
      <c r="H59" s="24">
        <v>1754</v>
      </c>
      <c r="I59" s="24">
        <f t="shared" si="1"/>
        <v>1154</v>
      </c>
      <c r="J59" s="20" t="s">
        <v>69</v>
      </c>
      <c r="K59" s="18"/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/>
      <c r="S59" s="24"/>
      <c r="T59" s="24"/>
      <c r="U59" s="24"/>
      <c r="V59" s="24"/>
      <c r="W59" s="24"/>
      <c r="X59" s="24"/>
      <c r="Y59" s="7"/>
      <c r="Z59" s="24"/>
      <c r="AA59" s="24"/>
      <c r="AB59" s="24"/>
      <c r="AC59" s="16"/>
      <c r="AG59" s="16"/>
      <c r="AH59" s="21"/>
      <c r="AI59" s="35"/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/>
      <c r="AQ59" s="36"/>
      <c r="AR59" s="36"/>
      <c r="AS59" s="36"/>
      <c r="AU59" s="35"/>
      <c r="AW59" s="16"/>
      <c r="AX59" s="49"/>
      <c r="AY59" s="24"/>
      <c r="AZ59" s="49"/>
      <c r="BA59" s="23"/>
      <c r="BB59" s="49"/>
      <c r="BC59" s="49"/>
      <c r="BD59" s="49"/>
      <c r="BE59" s="23"/>
      <c r="BF59" s="49"/>
      <c r="BG59" s="49"/>
      <c r="BH59" s="50"/>
      <c r="BI59" s="49"/>
      <c r="BJ59" s="79">
        <v>67.599999999999994</v>
      </c>
      <c r="BK59" s="75">
        <v>64</v>
      </c>
      <c r="BL59" s="75">
        <v>1011.5</v>
      </c>
      <c r="BM59" s="38">
        <v>1014</v>
      </c>
      <c r="BN59" s="18" t="s">
        <v>66</v>
      </c>
      <c r="BO59" s="18">
        <v>3</v>
      </c>
      <c r="BP59" s="100">
        <v>19.399999999999999</v>
      </c>
      <c r="BQ59" s="18">
        <v>2</v>
      </c>
      <c r="BR59" s="18" t="s">
        <v>67</v>
      </c>
      <c r="BS59" s="35">
        <v>6</v>
      </c>
      <c r="BT59" s="35"/>
      <c r="BU59" s="35"/>
      <c r="BV59" s="35"/>
      <c r="BW59" s="35"/>
      <c r="BX59" s="24"/>
      <c r="BY59" s="31"/>
      <c r="BZ59" s="25"/>
      <c r="CC59" s="48">
        <f t="shared" si="2"/>
        <v>0</v>
      </c>
      <c r="CD59" s="48">
        <f t="shared" si="3"/>
        <v>0</v>
      </c>
      <c r="CE59" s="48">
        <f t="shared" si="4"/>
        <v>0</v>
      </c>
      <c r="CF59" s="171">
        <f t="shared" si="5"/>
        <v>0</v>
      </c>
    </row>
    <row r="60" spans="1:84" s="48" customFormat="1" x14ac:dyDescent="0.25">
      <c r="A60" s="46">
        <v>42461</v>
      </c>
      <c r="B60" s="47" t="str">
        <f t="shared" si="0"/>
        <v>16092</v>
      </c>
      <c r="C60" s="46" t="s">
        <v>42</v>
      </c>
      <c r="D60" s="47" t="s">
        <v>92</v>
      </c>
      <c r="E60" s="24">
        <v>7</v>
      </c>
      <c r="F60" s="24">
        <v>3</v>
      </c>
      <c r="G60" s="24" t="s">
        <v>25</v>
      </c>
      <c r="H60" s="24">
        <v>1809</v>
      </c>
      <c r="I60" s="24">
        <f t="shared" si="1"/>
        <v>1209</v>
      </c>
      <c r="J60" s="20" t="s">
        <v>69</v>
      </c>
      <c r="K60" s="18"/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/>
      <c r="S60" s="24"/>
      <c r="T60" s="24"/>
      <c r="U60" s="24"/>
      <c r="V60" s="24"/>
      <c r="W60" s="24"/>
      <c r="X60" s="24"/>
      <c r="Y60" s="7"/>
      <c r="Z60" s="24"/>
      <c r="AA60" s="24"/>
      <c r="AB60" s="24"/>
      <c r="AC60" s="16"/>
      <c r="AG60" s="16"/>
      <c r="AH60" s="21"/>
      <c r="AI60" s="35"/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/>
      <c r="AQ60" s="36"/>
      <c r="AR60" s="36"/>
      <c r="AS60" s="36"/>
      <c r="AU60" s="35"/>
      <c r="AW60" s="16"/>
      <c r="AX60" s="49"/>
      <c r="AY60" s="24"/>
      <c r="AZ60" s="49"/>
      <c r="BA60" s="23"/>
      <c r="BB60" s="49"/>
      <c r="BC60" s="49"/>
      <c r="BD60" s="49"/>
      <c r="BE60" s="23"/>
      <c r="BF60" s="49"/>
      <c r="BG60" s="49"/>
      <c r="BH60" s="50"/>
      <c r="BI60" s="49"/>
      <c r="BJ60" s="79">
        <v>67.599999999999994</v>
      </c>
      <c r="BK60" s="75">
        <v>64</v>
      </c>
      <c r="BL60" s="75">
        <v>1011.5</v>
      </c>
      <c r="BM60" s="38">
        <v>1014</v>
      </c>
      <c r="BN60" s="18" t="s">
        <v>66</v>
      </c>
      <c r="BO60" s="18">
        <v>3</v>
      </c>
      <c r="BP60" s="18">
        <v>17.8</v>
      </c>
      <c r="BQ60" s="18">
        <v>2</v>
      </c>
      <c r="BR60" s="18" t="s">
        <v>67</v>
      </c>
      <c r="BS60" s="35">
        <v>6</v>
      </c>
      <c r="BT60" s="35"/>
      <c r="BU60" s="35"/>
      <c r="BV60" s="35"/>
      <c r="BW60" s="35"/>
      <c r="BX60" s="24"/>
      <c r="BY60" s="31"/>
      <c r="BZ60" s="25"/>
      <c r="CC60" s="48">
        <f t="shared" si="2"/>
        <v>0</v>
      </c>
      <c r="CD60" s="48">
        <f t="shared" si="3"/>
        <v>0</v>
      </c>
      <c r="CE60" s="48">
        <f t="shared" si="4"/>
        <v>0</v>
      </c>
      <c r="CF60" s="171">
        <f t="shared" si="5"/>
        <v>0</v>
      </c>
    </row>
    <row r="61" spans="1:84" s="48" customFormat="1" x14ac:dyDescent="0.25">
      <c r="A61" s="46">
        <v>42461</v>
      </c>
      <c r="B61" s="47" t="str">
        <f t="shared" si="0"/>
        <v>16092</v>
      </c>
      <c r="C61" s="46" t="s">
        <v>42</v>
      </c>
      <c r="D61" s="47" t="s">
        <v>92</v>
      </c>
      <c r="E61" s="24">
        <v>7</v>
      </c>
      <c r="F61" s="24">
        <v>4</v>
      </c>
      <c r="G61" s="24" t="s">
        <v>25</v>
      </c>
      <c r="H61" s="24">
        <v>1829</v>
      </c>
      <c r="I61" s="24">
        <f t="shared" si="1"/>
        <v>1229</v>
      </c>
      <c r="J61" s="20" t="s">
        <v>69</v>
      </c>
      <c r="K61" s="18"/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/>
      <c r="S61" s="24"/>
      <c r="T61" s="24"/>
      <c r="U61" s="24"/>
      <c r="V61" s="24"/>
      <c r="W61" s="24"/>
      <c r="X61" s="24"/>
      <c r="Y61" s="7"/>
      <c r="Z61" s="24"/>
      <c r="AA61" s="24"/>
      <c r="AB61" s="24"/>
      <c r="AC61" s="16"/>
      <c r="AG61" s="16"/>
      <c r="AH61" s="21"/>
      <c r="AI61" s="35"/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/>
      <c r="AQ61" s="38"/>
      <c r="AR61" s="36"/>
      <c r="AS61" s="36"/>
      <c r="AU61" s="35"/>
      <c r="AW61" s="16"/>
      <c r="AX61" s="49"/>
      <c r="AY61" s="24"/>
      <c r="AZ61" s="49"/>
      <c r="BA61" s="23"/>
      <c r="BB61" s="49"/>
      <c r="BC61" s="49"/>
      <c r="BD61" s="49"/>
      <c r="BE61" s="23"/>
      <c r="BF61" s="49"/>
      <c r="BG61" s="49"/>
      <c r="BH61" s="50"/>
      <c r="BI61" s="49"/>
      <c r="BJ61" s="79">
        <v>67.599999999999994</v>
      </c>
      <c r="BK61" s="75">
        <v>64</v>
      </c>
      <c r="BL61" s="75">
        <v>1011.5</v>
      </c>
      <c r="BM61" s="38">
        <v>1014</v>
      </c>
      <c r="BN61" s="18" t="s">
        <v>66</v>
      </c>
      <c r="BO61" s="18">
        <v>3</v>
      </c>
      <c r="BP61" s="18">
        <v>17.399999999999999</v>
      </c>
      <c r="BQ61" s="18">
        <v>2</v>
      </c>
      <c r="BR61" s="18" t="s">
        <v>67</v>
      </c>
      <c r="BS61" s="35">
        <v>6</v>
      </c>
      <c r="BT61" s="35"/>
      <c r="BU61" s="35"/>
      <c r="BV61" s="35"/>
      <c r="BW61" s="35"/>
      <c r="BX61" s="24"/>
      <c r="BY61" s="31"/>
      <c r="BZ61" s="25"/>
      <c r="CC61" s="48">
        <f t="shared" si="2"/>
        <v>0</v>
      </c>
      <c r="CD61" s="48">
        <f t="shared" si="3"/>
        <v>0</v>
      </c>
      <c r="CE61" s="48">
        <f t="shared" si="4"/>
        <v>0</v>
      </c>
      <c r="CF61" s="171">
        <f t="shared" si="5"/>
        <v>0</v>
      </c>
    </row>
    <row r="62" spans="1:84" s="48" customFormat="1" x14ac:dyDescent="0.25">
      <c r="A62" s="46">
        <v>42461</v>
      </c>
      <c r="B62" s="47" t="str">
        <f t="shared" si="0"/>
        <v>16092</v>
      </c>
      <c r="C62" s="46" t="s">
        <v>42</v>
      </c>
      <c r="D62" s="47" t="s">
        <v>92</v>
      </c>
      <c r="E62" s="24">
        <v>7</v>
      </c>
      <c r="F62" s="24">
        <v>5</v>
      </c>
      <c r="G62" s="24" t="s">
        <v>25</v>
      </c>
      <c r="H62" s="24">
        <v>1849</v>
      </c>
      <c r="I62" s="24">
        <f t="shared" si="1"/>
        <v>1249</v>
      </c>
      <c r="J62" s="20" t="s">
        <v>69</v>
      </c>
      <c r="K62" s="18"/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/>
      <c r="S62" s="24"/>
      <c r="T62" s="24"/>
      <c r="U62" s="24"/>
      <c r="V62" s="24"/>
      <c r="W62" s="24"/>
      <c r="X62" s="24"/>
      <c r="Y62" s="7"/>
      <c r="Z62" s="24"/>
      <c r="AA62" s="24"/>
      <c r="AB62" s="24"/>
      <c r="AC62" s="16"/>
      <c r="AG62" s="16"/>
      <c r="AH62" s="21"/>
      <c r="AI62" s="35"/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/>
      <c r="AQ62" s="36"/>
      <c r="AR62" s="36"/>
      <c r="AS62" s="36"/>
      <c r="AU62" s="35"/>
      <c r="AW62" s="16"/>
      <c r="AX62" s="49"/>
      <c r="AY62" s="24"/>
      <c r="AZ62" s="49"/>
      <c r="BA62" s="23"/>
      <c r="BB62" s="49"/>
      <c r="BC62" s="49"/>
      <c r="BD62" s="49"/>
      <c r="BE62" s="23"/>
      <c r="BF62" s="49"/>
      <c r="BG62" s="49"/>
      <c r="BH62" s="50"/>
      <c r="BI62" s="49"/>
      <c r="BJ62" s="79">
        <v>67.599999999999994</v>
      </c>
      <c r="BK62" s="75">
        <v>64</v>
      </c>
      <c r="BL62" s="75">
        <v>1011.5</v>
      </c>
      <c r="BM62" s="38">
        <v>1014</v>
      </c>
      <c r="BN62" s="18" t="s">
        <v>66</v>
      </c>
      <c r="BO62" s="18">
        <v>3</v>
      </c>
      <c r="BP62" s="18">
        <v>21.3</v>
      </c>
      <c r="BQ62" s="18">
        <v>2</v>
      </c>
      <c r="BR62" s="18" t="s">
        <v>67</v>
      </c>
      <c r="BS62" s="35">
        <v>6</v>
      </c>
      <c r="BT62" s="35"/>
      <c r="BU62" s="35"/>
      <c r="BV62" s="35"/>
      <c r="BW62" s="35"/>
      <c r="BX62" s="24"/>
      <c r="BY62" s="31"/>
      <c r="BZ62" s="25"/>
      <c r="CC62" s="48">
        <f t="shared" si="2"/>
        <v>0</v>
      </c>
      <c r="CD62" s="48">
        <f t="shared" si="3"/>
        <v>0</v>
      </c>
      <c r="CE62" s="48">
        <f t="shared" si="4"/>
        <v>0</v>
      </c>
      <c r="CF62" s="171">
        <f t="shared" si="5"/>
        <v>0</v>
      </c>
    </row>
    <row r="63" spans="1:84" s="48" customFormat="1" x14ac:dyDescent="0.25">
      <c r="A63" s="46">
        <v>42461</v>
      </c>
      <c r="B63" s="47" t="str">
        <f t="shared" si="0"/>
        <v>16092</v>
      </c>
      <c r="C63" s="46" t="s">
        <v>42</v>
      </c>
      <c r="D63" s="47" t="s">
        <v>92</v>
      </c>
      <c r="E63" s="24">
        <v>7</v>
      </c>
      <c r="F63" s="24">
        <v>6</v>
      </c>
      <c r="G63" s="24" t="s">
        <v>25</v>
      </c>
      <c r="H63" s="24">
        <v>1858</v>
      </c>
      <c r="I63" s="24">
        <f t="shared" si="1"/>
        <v>1258</v>
      </c>
      <c r="J63" s="20" t="s">
        <v>69</v>
      </c>
      <c r="K63" s="18"/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/>
      <c r="S63" s="24"/>
      <c r="T63" s="24"/>
      <c r="U63" s="24"/>
      <c r="V63" s="24"/>
      <c r="W63" s="24"/>
      <c r="X63" s="24"/>
      <c r="Y63" s="7"/>
      <c r="Z63" s="24"/>
      <c r="AA63" s="24"/>
      <c r="AB63" s="24"/>
      <c r="AC63" s="16"/>
      <c r="AG63" s="16"/>
      <c r="AH63" s="21"/>
      <c r="AI63" s="35"/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/>
      <c r="AQ63" s="38"/>
      <c r="AR63" s="36"/>
      <c r="AS63" s="36"/>
      <c r="AU63" s="35"/>
      <c r="AW63" s="16"/>
      <c r="AX63" s="49"/>
      <c r="AY63" s="24"/>
      <c r="AZ63" s="49"/>
      <c r="BA63" s="23"/>
      <c r="BB63" s="49"/>
      <c r="BC63" s="24"/>
      <c r="BD63" s="49"/>
      <c r="BE63" s="23"/>
      <c r="BF63" s="49"/>
      <c r="BG63" s="49"/>
      <c r="BH63" s="50"/>
      <c r="BI63" s="49"/>
      <c r="BJ63" s="79">
        <v>67.599999999999994</v>
      </c>
      <c r="BK63" s="75">
        <v>64</v>
      </c>
      <c r="BL63" s="75">
        <v>1011.5</v>
      </c>
      <c r="BM63" s="38">
        <v>1014</v>
      </c>
      <c r="BN63" s="18" t="s">
        <v>66</v>
      </c>
      <c r="BO63" s="18">
        <v>2</v>
      </c>
      <c r="BP63" s="18">
        <v>12.3</v>
      </c>
      <c r="BQ63" s="18">
        <v>2</v>
      </c>
      <c r="BR63" s="18" t="s">
        <v>67</v>
      </c>
      <c r="BS63" s="35">
        <v>6</v>
      </c>
      <c r="BT63" s="35"/>
      <c r="BU63" s="35"/>
      <c r="BV63" s="35"/>
      <c r="BW63" s="35"/>
      <c r="BX63" s="24"/>
      <c r="BY63" s="31"/>
      <c r="BZ63" s="25"/>
      <c r="CC63" s="48">
        <f t="shared" si="2"/>
        <v>0</v>
      </c>
      <c r="CD63" s="48">
        <f t="shared" si="3"/>
        <v>0</v>
      </c>
      <c r="CE63" s="48">
        <f t="shared" si="4"/>
        <v>0</v>
      </c>
      <c r="CF63" s="171">
        <f t="shared" si="5"/>
        <v>0</v>
      </c>
    </row>
    <row r="64" spans="1:84" s="48" customFormat="1" x14ac:dyDescent="0.25">
      <c r="A64" s="46">
        <v>42461</v>
      </c>
      <c r="B64" s="47" t="str">
        <f t="shared" si="0"/>
        <v>16092</v>
      </c>
      <c r="C64" s="46" t="s">
        <v>42</v>
      </c>
      <c r="D64" s="47" t="s">
        <v>92</v>
      </c>
      <c r="E64" s="24">
        <v>7</v>
      </c>
      <c r="F64" s="24">
        <v>7</v>
      </c>
      <c r="G64" s="24" t="s">
        <v>25</v>
      </c>
      <c r="H64" s="24">
        <v>1909</v>
      </c>
      <c r="I64" s="24">
        <f t="shared" si="1"/>
        <v>1309</v>
      </c>
      <c r="J64" s="20" t="s">
        <v>69</v>
      </c>
      <c r="K64" s="18"/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/>
      <c r="S64" s="24"/>
      <c r="T64" s="24"/>
      <c r="U64" s="24"/>
      <c r="V64" s="24"/>
      <c r="W64" s="24"/>
      <c r="X64" s="24"/>
      <c r="Y64" s="7"/>
      <c r="Z64" s="24"/>
      <c r="AA64" s="24"/>
      <c r="AB64" s="24"/>
      <c r="AC64" s="16"/>
      <c r="AG64" s="16"/>
      <c r="AH64" s="21"/>
      <c r="AI64" s="78"/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24"/>
      <c r="AQ64" s="36"/>
      <c r="AR64" s="36"/>
      <c r="AS64" s="36"/>
      <c r="AU64" s="35"/>
      <c r="AW64" s="16"/>
      <c r="AX64" s="49"/>
      <c r="AY64" s="24"/>
      <c r="AZ64" s="49"/>
      <c r="BA64" s="23"/>
      <c r="BB64" s="49"/>
      <c r="BC64" s="49"/>
      <c r="BD64" s="49"/>
      <c r="BE64" s="23"/>
      <c r="BF64" s="49"/>
      <c r="BG64" s="49"/>
      <c r="BH64" s="50"/>
      <c r="BI64" s="49"/>
      <c r="BJ64" s="79">
        <v>67.599999999999994</v>
      </c>
      <c r="BK64" s="75">
        <v>64</v>
      </c>
      <c r="BL64" s="75">
        <v>1011.5</v>
      </c>
      <c r="BM64" s="38">
        <v>1014</v>
      </c>
      <c r="BN64" s="18" t="s">
        <v>66</v>
      </c>
      <c r="BO64" s="18">
        <v>1</v>
      </c>
      <c r="BP64" s="18">
        <v>11.3</v>
      </c>
      <c r="BQ64" s="18">
        <v>2</v>
      </c>
      <c r="BR64" s="18" t="s">
        <v>67</v>
      </c>
      <c r="BS64" s="35">
        <v>6</v>
      </c>
      <c r="BT64" s="35"/>
      <c r="BU64" s="35"/>
      <c r="BV64" s="35"/>
      <c r="BW64" s="35"/>
      <c r="BX64" s="24"/>
      <c r="BY64" s="31"/>
      <c r="BZ64" s="25"/>
      <c r="CC64" s="48">
        <f t="shared" si="2"/>
        <v>0</v>
      </c>
      <c r="CD64" s="48">
        <f t="shared" si="3"/>
        <v>0</v>
      </c>
      <c r="CE64" s="48">
        <f t="shared" si="4"/>
        <v>0</v>
      </c>
      <c r="CF64" s="171">
        <f t="shared" si="5"/>
        <v>0</v>
      </c>
    </row>
    <row r="65" spans="1:84" s="56" customFormat="1" x14ac:dyDescent="0.25">
      <c r="A65" s="46">
        <v>42461</v>
      </c>
      <c r="B65" s="55" t="str">
        <f t="shared" si="0"/>
        <v>16092</v>
      </c>
      <c r="C65" s="54" t="s">
        <v>42</v>
      </c>
      <c r="D65" s="47" t="s">
        <v>92</v>
      </c>
      <c r="E65" s="57">
        <v>7</v>
      </c>
      <c r="F65" s="57">
        <v>8</v>
      </c>
      <c r="G65" s="57" t="s">
        <v>25</v>
      </c>
      <c r="H65" s="57">
        <v>1918</v>
      </c>
      <c r="I65" s="57">
        <f t="shared" si="1"/>
        <v>1318</v>
      </c>
      <c r="J65" s="63" t="s">
        <v>69</v>
      </c>
      <c r="K65" s="19"/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57"/>
      <c r="S65" s="57"/>
      <c r="T65" s="57"/>
      <c r="U65" s="57"/>
      <c r="V65" s="57"/>
      <c r="W65" s="57"/>
      <c r="X65" s="57"/>
      <c r="Y65" s="70"/>
      <c r="Z65" s="57"/>
      <c r="AA65" s="57"/>
      <c r="AB65" s="57"/>
      <c r="AC65" s="72"/>
      <c r="AG65" s="72"/>
      <c r="AH65" s="58"/>
      <c r="AI65" s="98"/>
      <c r="AJ65" s="57">
        <v>0</v>
      </c>
      <c r="AK65" s="57">
        <v>0</v>
      </c>
      <c r="AL65" s="57">
        <v>0</v>
      </c>
      <c r="AM65" s="57">
        <v>0</v>
      </c>
      <c r="AN65" s="57">
        <v>0</v>
      </c>
      <c r="AO65" s="57">
        <v>0</v>
      </c>
      <c r="AP65" s="57"/>
      <c r="AU65" s="19"/>
      <c r="AW65" s="72"/>
      <c r="AX65" s="59"/>
      <c r="AY65" s="57"/>
      <c r="AZ65" s="59"/>
      <c r="BA65" s="105"/>
      <c r="BB65" s="59"/>
      <c r="BC65" s="59"/>
      <c r="BD65" s="59"/>
      <c r="BE65" s="105"/>
      <c r="BF65" s="59"/>
      <c r="BG65" s="59"/>
      <c r="BH65" s="60"/>
      <c r="BI65" s="59"/>
      <c r="BJ65" s="79">
        <v>67.599999999999994</v>
      </c>
      <c r="BK65" s="75">
        <v>64</v>
      </c>
      <c r="BL65" s="75">
        <v>1011.5</v>
      </c>
      <c r="BM65" s="38">
        <v>1014</v>
      </c>
      <c r="BN65" s="19" t="s">
        <v>66</v>
      </c>
      <c r="BO65" s="19">
        <v>1</v>
      </c>
      <c r="BP65" s="19">
        <v>10.7</v>
      </c>
      <c r="BQ65" s="19">
        <v>2</v>
      </c>
      <c r="BR65" s="19" t="s">
        <v>67</v>
      </c>
      <c r="BS65" s="19">
        <v>6</v>
      </c>
      <c r="BT65" s="19"/>
      <c r="BU65" s="19"/>
      <c r="BV65" s="19"/>
      <c r="BW65" s="19"/>
      <c r="BX65" s="57"/>
      <c r="BY65" s="61"/>
      <c r="BZ65" s="62"/>
      <c r="CC65" s="48">
        <f t="shared" si="2"/>
        <v>0</v>
      </c>
      <c r="CD65" s="48">
        <f t="shared" si="3"/>
        <v>0</v>
      </c>
      <c r="CE65" s="48">
        <f t="shared" si="4"/>
        <v>0</v>
      </c>
      <c r="CF65" s="171">
        <f t="shared" si="5"/>
        <v>0</v>
      </c>
    </row>
    <row r="66" spans="1:84" s="48" customFormat="1" x14ac:dyDescent="0.25">
      <c r="A66" s="92">
        <v>42462</v>
      </c>
      <c r="B66" s="47" t="str">
        <f t="shared" si="0"/>
        <v>16093</v>
      </c>
      <c r="C66" s="48" t="s">
        <v>42</v>
      </c>
      <c r="D66" s="94" t="s">
        <v>24</v>
      </c>
      <c r="E66" s="24">
        <v>8</v>
      </c>
      <c r="F66" s="24">
        <v>1</v>
      </c>
      <c r="G66" s="24" t="s">
        <v>25</v>
      </c>
      <c r="H66" s="24">
        <v>1746</v>
      </c>
      <c r="I66" s="24">
        <f t="shared" si="1"/>
        <v>1146</v>
      </c>
      <c r="J66" s="20" t="s">
        <v>69</v>
      </c>
      <c r="K66" s="18"/>
      <c r="L66" s="97">
        <v>0</v>
      </c>
      <c r="M66" s="97">
        <v>0</v>
      </c>
      <c r="N66" s="97">
        <v>0</v>
      </c>
      <c r="O66" s="97">
        <v>0</v>
      </c>
      <c r="P66" s="97">
        <v>0</v>
      </c>
      <c r="Q66" s="97">
        <v>0</v>
      </c>
      <c r="R66" s="24"/>
      <c r="S66" s="24"/>
      <c r="T66" s="24"/>
      <c r="U66" s="24"/>
      <c r="V66" s="24"/>
      <c r="W66" s="24"/>
      <c r="X66" s="24"/>
      <c r="Y66" s="7"/>
      <c r="Z66" s="24"/>
      <c r="AA66" s="24"/>
      <c r="AB66" s="24"/>
      <c r="AC66" s="16"/>
      <c r="AG66" s="16"/>
      <c r="AH66" s="21"/>
      <c r="AI66" s="35"/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/>
      <c r="AQ66" s="36"/>
      <c r="AR66" s="36"/>
      <c r="AS66" s="36"/>
      <c r="AU66" s="35"/>
      <c r="AW66" s="16"/>
      <c r="AX66" s="49"/>
      <c r="AY66" s="24"/>
      <c r="AZ66" s="49"/>
      <c r="BA66" s="23"/>
      <c r="BB66" s="49"/>
      <c r="BC66" s="49"/>
      <c r="BD66" s="49"/>
      <c r="BE66" s="23"/>
      <c r="BF66" s="49"/>
      <c r="BG66" s="49"/>
      <c r="BH66" s="50"/>
      <c r="BI66" s="49"/>
      <c r="BJ66" s="95">
        <v>74.400000000000006</v>
      </c>
      <c r="BK66" s="84">
        <v>68.5</v>
      </c>
      <c r="BL66" s="84">
        <v>1020.8</v>
      </c>
      <c r="BM66" s="84">
        <v>1021.5</v>
      </c>
      <c r="BN66" s="96">
        <v>0</v>
      </c>
      <c r="BO66" s="97">
        <v>1</v>
      </c>
      <c r="BP66" s="97">
        <v>17.100000000000001</v>
      </c>
      <c r="BQ66" s="97">
        <v>0</v>
      </c>
      <c r="BR66" s="97" t="s">
        <v>67</v>
      </c>
      <c r="BS66" s="24">
        <v>5</v>
      </c>
      <c r="BT66" s="24"/>
      <c r="BU66" s="24"/>
      <c r="BV66" s="24"/>
      <c r="BW66" s="24"/>
      <c r="BX66" s="24"/>
      <c r="BY66" s="31"/>
      <c r="BZ66" s="25"/>
      <c r="CC66" s="48">
        <f t="shared" si="2"/>
        <v>0</v>
      </c>
      <c r="CD66" s="48">
        <f t="shared" si="3"/>
        <v>0</v>
      </c>
      <c r="CE66" s="48">
        <f t="shared" si="4"/>
        <v>0</v>
      </c>
      <c r="CF66" s="171">
        <f t="shared" si="5"/>
        <v>0</v>
      </c>
    </row>
    <row r="67" spans="1:84" s="48" customFormat="1" x14ac:dyDescent="0.25">
      <c r="A67" s="93">
        <v>42462</v>
      </c>
      <c r="B67" s="47" t="str">
        <f t="shared" si="0"/>
        <v>16093</v>
      </c>
      <c r="C67" s="48" t="s">
        <v>42</v>
      </c>
      <c r="D67" s="36" t="s">
        <v>24</v>
      </c>
      <c r="E67" s="24">
        <v>8</v>
      </c>
      <c r="F67" s="24">
        <v>2</v>
      </c>
      <c r="G67" s="24" t="s">
        <v>25</v>
      </c>
      <c r="H67" s="24">
        <v>1758</v>
      </c>
      <c r="I67" s="24">
        <f t="shared" si="1"/>
        <v>1158</v>
      </c>
      <c r="J67" s="20" t="s">
        <v>69</v>
      </c>
      <c r="K67" s="18"/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24"/>
      <c r="S67" s="24"/>
      <c r="T67" s="24"/>
      <c r="U67" s="24"/>
      <c r="V67" s="24"/>
      <c r="W67" s="24"/>
      <c r="X67" s="24"/>
      <c r="Y67" s="7"/>
      <c r="Z67" s="24"/>
      <c r="AA67" s="24"/>
      <c r="AB67" s="24"/>
      <c r="AC67" s="16"/>
      <c r="AG67" s="16"/>
      <c r="AH67" s="21"/>
      <c r="AI67" s="35"/>
      <c r="AJ67" s="38">
        <v>1</v>
      </c>
      <c r="AK67" s="38">
        <v>0</v>
      </c>
      <c r="AL67" s="38">
        <v>0</v>
      </c>
      <c r="AM67" s="38">
        <v>0</v>
      </c>
      <c r="AN67" s="38">
        <v>0</v>
      </c>
      <c r="AO67" s="38">
        <v>1</v>
      </c>
      <c r="AP67" s="38">
        <v>1</v>
      </c>
      <c r="AQ67" s="36" t="s">
        <v>66</v>
      </c>
      <c r="AR67" s="36" t="s">
        <v>66</v>
      </c>
      <c r="AS67" s="36"/>
      <c r="AT67" s="36" t="s">
        <v>48</v>
      </c>
      <c r="AU67" s="18" t="s">
        <v>42</v>
      </c>
      <c r="AV67" s="36">
        <v>150</v>
      </c>
      <c r="AW67" s="29"/>
      <c r="AX67" s="75" t="s">
        <v>23</v>
      </c>
      <c r="AY67" s="38" t="s">
        <v>42</v>
      </c>
      <c r="AZ67" s="75">
        <v>150</v>
      </c>
      <c r="BA67" s="45"/>
      <c r="BB67" s="75" t="s">
        <v>35</v>
      </c>
      <c r="BC67" s="75" t="s">
        <v>47</v>
      </c>
      <c r="BD67" s="75">
        <v>250</v>
      </c>
      <c r="BE67" s="45"/>
      <c r="BF67" s="75"/>
      <c r="BG67" s="75"/>
      <c r="BH67" s="50"/>
      <c r="BI67" s="50">
        <v>3</v>
      </c>
      <c r="BJ67" s="79">
        <v>74.400000000000006</v>
      </c>
      <c r="BK67" s="75">
        <v>68.5</v>
      </c>
      <c r="BL67" s="75">
        <v>1020.8</v>
      </c>
      <c r="BM67" s="75">
        <v>1021.5</v>
      </c>
      <c r="BN67" s="18">
        <v>0</v>
      </c>
      <c r="BO67" s="38">
        <v>1</v>
      </c>
      <c r="BP67" s="38">
        <v>6.7</v>
      </c>
      <c r="BQ67" s="38">
        <v>0</v>
      </c>
      <c r="BR67" s="38" t="s">
        <v>67</v>
      </c>
      <c r="BS67" s="24">
        <v>5</v>
      </c>
      <c r="BT67" s="35"/>
      <c r="BU67" s="24"/>
      <c r="BV67" s="24"/>
      <c r="BW67" s="24"/>
      <c r="BX67" s="24"/>
      <c r="BY67" s="31"/>
      <c r="BZ67" s="25"/>
      <c r="CC67" s="48">
        <f t="shared" si="2"/>
        <v>0</v>
      </c>
      <c r="CD67" s="48">
        <f t="shared" si="3"/>
        <v>0</v>
      </c>
      <c r="CE67" s="48">
        <f t="shared" si="4"/>
        <v>0</v>
      </c>
      <c r="CF67" s="171">
        <f t="shared" si="5"/>
        <v>0</v>
      </c>
    </row>
    <row r="68" spans="1:84" s="48" customFormat="1" x14ac:dyDescent="0.25">
      <c r="A68" s="93">
        <v>42462</v>
      </c>
      <c r="B68" s="47" t="str">
        <f t="shared" si="0"/>
        <v>16093</v>
      </c>
      <c r="C68" s="48" t="s">
        <v>42</v>
      </c>
      <c r="D68" s="36" t="s">
        <v>24</v>
      </c>
      <c r="E68" s="24">
        <v>8</v>
      </c>
      <c r="F68" s="24">
        <v>3</v>
      </c>
      <c r="G68" s="24" t="s">
        <v>25</v>
      </c>
      <c r="H68" s="24">
        <v>1813</v>
      </c>
      <c r="I68" s="24">
        <f t="shared" si="1"/>
        <v>1213</v>
      </c>
      <c r="J68" s="20" t="s">
        <v>69</v>
      </c>
      <c r="K68" s="18"/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24"/>
      <c r="S68" s="24"/>
      <c r="T68" s="24"/>
      <c r="U68" s="24"/>
      <c r="V68" s="24"/>
      <c r="W68" s="24"/>
      <c r="X68" s="24"/>
      <c r="Y68" s="7"/>
      <c r="Z68" s="24"/>
      <c r="AA68" s="24"/>
      <c r="AB68" s="24"/>
      <c r="AC68" s="16"/>
      <c r="AG68" s="16"/>
      <c r="AH68" s="21"/>
      <c r="AI68" s="35"/>
      <c r="AJ68" s="38">
        <v>0</v>
      </c>
      <c r="AK68" s="38">
        <v>0</v>
      </c>
      <c r="AL68" s="38">
        <v>1</v>
      </c>
      <c r="AM68" s="38">
        <v>0</v>
      </c>
      <c r="AN68" s="38">
        <v>0</v>
      </c>
      <c r="AO68" s="38">
        <v>0</v>
      </c>
      <c r="AP68" s="38" t="s">
        <v>66</v>
      </c>
      <c r="AQ68" s="36" t="s">
        <v>66</v>
      </c>
      <c r="AR68" s="36" t="s">
        <v>66</v>
      </c>
      <c r="AS68" s="36"/>
      <c r="AT68" s="36" t="s">
        <v>35</v>
      </c>
      <c r="AU68" s="18" t="s">
        <v>19</v>
      </c>
      <c r="AV68" s="36">
        <v>30</v>
      </c>
      <c r="AW68" s="29"/>
      <c r="AX68" s="75"/>
      <c r="AY68" s="38"/>
      <c r="AZ68" s="75"/>
      <c r="BA68" s="45"/>
      <c r="BB68" s="75"/>
      <c r="BC68" s="75"/>
      <c r="BD68" s="75"/>
      <c r="BE68" s="45"/>
      <c r="BF68" s="75"/>
      <c r="BG68" s="75"/>
      <c r="BH68" s="50"/>
      <c r="BI68" s="50">
        <v>1</v>
      </c>
      <c r="BJ68" s="79">
        <v>74.400000000000006</v>
      </c>
      <c r="BK68" s="75">
        <v>68.5</v>
      </c>
      <c r="BL68" s="75">
        <v>1020.8</v>
      </c>
      <c r="BM68" s="75">
        <v>1021.5</v>
      </c>
      <c r="BN68" s="18">
        <v>0</v>
      </c>
      <c r="BO68" s="38">
        <v>1</v>
      </c>
      <c r="BP68" s="38">
        <v>6.2</v>
      </c>
      <c r="BQ68" s="38">
        <v>0</v>
      </c>
      <c r="BR68" s="38" t="s">
        <v>67</v>
      </c>
      <c r="BS68" s="24">
        <v>5</v>
      </c>
      <c r="BT68" s="35"/>
      <c r="BU68" s="24"/>
      <c r="BV68" s="24"/>
      <c r="BW68" s="24"/>
      <c r="BX68" s="24"/>
      <c r="BY68" s="31"/>
      <c r="BZ68" s="25"/>
      <c r="CC68" s="48">
        <f t="shared" si="2"/>
        <v>0</v>
      </c>
      <c r="CD68" s="48">
        <f t="shared" si="3"/>
        <v>0</v>
      </c>
      <c r="CE68" s="48">
        <f t="shared" si="4"/>
        <v>0</v>
      </c>
      <c r="CF68" s="171">
        <f t="shared" si="5"/>
        <v>0</v>
      </c>
    </row>
    <row r="69" spans="1:84" s="48" customFormat="1" x14ac:dyDescent="0.25">
      <c r="A69" s="93">
        <v>42462</v>
      </c>
      <c r="B69" s="47" t="str">
        <f t="shared" si="0"/>
        <v>16093</v>
      </c>
      <c r="C69" s="48" t="s">
        <v>42</v>
      </c>
      <c r="D69" s="36" t="s">
        <v>24</v>
      </c>
      <c r="E69" s="24">
        <v>8</v>
      </c>
      <c r="F69" s="24">
        <v>4</v>
      </c>
      <c r="G69" s="24" t="s">
        <v>25</v>
      </c>
      <c r="H69" s="24">
        <v>1825</v>
      </c>
      <c r="I69" s="24">
        <f t="shared" si="1"/>
        <v>1225</v>
      </c>
      <c r="J69" s="20" t="s">
        <v>69</v>
      </c>
      <c r="K69" s="18"/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24"/>
      <c r="S69" s="24"/>
      <c r="T69" s="24"/>
      <c r="U69" s="24"/>
      <c r="V69" s="24"/>
      <c r="W69" s="24"/>
      <c r="X69" s="24"/>
      <c r="Y69" s="7"/>
      <c r="Z69" s="24"/>
      <c r="AA69" s="24"/>
      <c r="AB69" s="24"/>
      <c r="AC69" s="16"/>
      <c r="AG69" s="16"/>
      <c r="AH69" s="21"/>
      <c r="AI69" s="35"/>
      <c r="AJ69" s="38">
        <v>1</v>
      </c>
      <c r="AK69" s="38">
        <v>1</v>
      </c>
      <c r="AL69" s="38">
        <v>1</v>
      </c>
      <c r="AM69" s="38">
        <v>1</v>
      </c>
      <c r="AN69" s="38">
        <v>1</v>
      </c>
      <c r="AO69" s="38">
        <v>1</v>
      </c>
      <c r="AP69" s="38">
        <v>1</v>
      </c>
      <c r="AQ69" s="38">
        <v>1</v>
      </c>
      <c r="AR69" s="36" t="s">
        <v>66</v>
      </c>
      <c r="AS69" s="36"/>
      <c r="AT69" s="36" t="s">
        <v>22</v>
      </c>
      <c r="AU69" s="18" t="s">
        <v>42</v>
      </c>
      <c r="AV69" s="36">
        <v>0</v>
      </c>
      <c r="AW69" s="29"/>
      <c r="AX69" s="75" t="s">
        <v>22</v>
      </c>
      <c r="AY69" s="38" t="s">
        <v>42</v>
      </c>
      <c r="AZ69" s="75">
        <v>130</v>
      </c>
      <c r="BA69" s="45"/>
      <c r="BB69" s="75"/>
      <c r="BC69" s="75"/>
      <c r="BD69" s="75"/>
      <c r="BE69" s="45"/>
      <c r="BF69" s="75"/>
      <c r="BG69" s="75"/>
      <c r="BH69" s="50"/>
      <c r="BI69" s="50">
        <v>2</v>
      </c>
      <c r="BJ69" s="79">
        <v>74.400000000000006</v>
      </c>
      <c r="BK69" s="75">
        <v>68.5</v>
      </c>
      <c r="BL69" s="75">
        <v>1020.8</v>
      </c>
      <c r="BM69" s="75">
        <v>1021.5</v>
      </c>
      <c r="BN69" s="18">
        <v>0</v>
      </c>
      <c r="BO69" s="38">
        <v>1</v>
      </c>
      <c r="BP69" s="38">
        <v>9</v>
      </c>
      <c r="BQ69" s="38">
        <v>0</v>
      </c>
      <c r="BR69" s="38" t="s">
        <v>67</v>
      </c>
      <c r="BS69" s="24">
        <v>5</v>
      </c>
      <c r="BT69" s="35"/>
      <c r="BU69" s="24"/>
      <c r="BV69" s="24"/>
      <c r="BW69" s="24"/>
      <c r="BX69" s="24"/>
      <c r="BY69" s="31"/>
      <c r="BZ69" s="25"/>
      <c r="CC69" s="48">
        <f t="shared" ref="CC69:CC118" si="6">IF(G69="B-C",IF(AND(SUM(L69:O69)=0,P69=1,Q69=0),1,IF(L69="-","-",0)),IF(AND(SUM(L69:O69)=0,P69=0,Q69=1),1,IF(L69="-","-",0)))</f>
        <v>0</v>
      </c>
      <c r="CD69" s="48">
        <f t="shared" ref="CD69:CD118" si="7">IF(AND(SUM(L69:O69)=0,P69=1,Q69=1),1,IF(L69="-","-",0))</f>
        <v>0</v>
      </c>
      <c r="CE69" s="48">
        <f t="shared" ref="CE69:CE118" si="8">IF(G69="B-C",IF(AND(SUM(L69:O69)=0,P69=0,Q69=1),1,IF(L69="-","-",0)),IF(AND(SUM(L69:O69)=0,P69=1,Q69=0),1,IF(L69="-","-",0)))</f>
        <v>0</v>
      </c>
      <c r="CF69" s="171">
        <f t="shared" ref="CF69:CF118" si="9">IF(AND(SUM(L69:O69)&gt;0,P69=0,Q69=0),1,IF(L69="-","-",0))</f>
        <v>0</v>
      </c>
    </row>
    <row r="70" spans="1:84" s="48" customFormat="1" x14ac:dyDescent="0.25">
      <c r="A70" s="93">
        <v>42462</v>
      </c>
      <c r="B70" s="47" t="str">
        <f t="shared" si="0"/>
        <v>16093</v>
      </c>
      <c r="C70" s="48" t="s">
        <v>42</v>
      </c>
      <c r="D70" s="36" t="s">
        <v>24</v>
      </c>
      <c r="E70" s="24">
        <v>8</v>
      </c>
      <c r="F70" s="24">
        <v>5</v>
      </c>
      <c r="G70" s="24" t="s">
        <v>25</v>
      </c>
      <c r="H70" s="24">
        <v>1840</v>
      </c>
      <c r="I70" s="24">
        <f t="shared" si="1"/>
        <v>1240</v>
      </c>
      <c r="J70" s="20" t="s">
        <v>69</v>
      </c>
      <c r="K70" s="18"/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24"/>
      <c r="S70" s="24"/>
      <c r="T70" s="24"/>
      <c r="U70" s="24"/>
      <c r="V70" s="24"/>
      <c r="W70" s="24"/>
      <c r="X70" s="24"/>
      <c r="Y70" s="7"/>
      <c r="Z70" s="24"/>
      <c r="AA70" s="24"/>
      <c r="AB70" s="24"/>
      <c r="AC70" s="16"/>
      <c r="AG70" s="16"/>
      <c r="AH70" s="21"/>
      <c r="AI70" s="35"/>
      <c r="AJ70" s="38">
        <v>1</v>
      </c>
      <c r="AK70" s="38">
        <v>0</v>
      </c>
      <c r="AL70" s="38">
        <v>0</v>
      </c>
      <c r="AM70" s="38">
        <v>0</v>
      </c>
      <c r="AN70" s="38">
        <v>1</v>
      </c>
      <c r="AO70" s="38">
        <v>1</v>
      </c>
      <c r="AP70" s="38">
        <v>1</v>
      </c>
      <c r="AQ70" s="36">
        <v>1</v>
      </c>
      <c r="AR70" s="36"/>
      <c r="AS70" s="36"/>
      <c r="AT70" s="36" t="s">
        <v>22</v>
      </c>
      <c r="AU70" s="18" t="s">
        <v>53</v>
      </c>
      <c r="AV70" s="36">
        <v>310</v>
      </c>
      <c r="AW70" s="29"/>
      <c r="AX70" s="75" t="s">
        <v>22</v>
      </c>
      <c r="AY70" s="38" t="s">
        <v>19</v>
      </c>
      <c r="AZ70" s="75">
        <v>150</v>
      </c>
      <c r="BA70" s="45"/>
      <c r="BB70" s="75"/>
      <c r="BC70" s="75"/>
      <c r="BD70" s="75"/>
      <c r="BE70" s="45"/>
      <c r="BF70" s="75"/>
      <c r="BG70" s="75"/>
      <c r="BH70" s="50"/>
      <c r="BI70" s="50">
        <v>2</v>
      </c>
      <c r="BJ70" s="79">
        <v>74.400000000000006</v>
      </c>
      <c r="BK70" s="75">
        <v>68.5</v>
      </c>
      <c r="BL70" s="75">
        <v>1020.8</v>
      </c>
      <c r="BM70" s="75">
        <v>1021.5</v>
      </c>
      <c r="BN70" s="18">
        <v>0</v>
      </c>
      <c r="BO70" s="38">
        <v>1</v>
      </c>
      <c r="BP70" s="38">
        <v>7.1</v>
      </c>
      <c r="BQ70" s="38">
        <v>0</v>
      </c>
      <c r="BR70" s="38" t="s">
        <v>67</v>
      </c>
      <c r="BS70" s="38">
        <v>5</v>
      </c>
      <c r="BT70" s="35"/>
      <c r="BU70" s="24"/>
      <c r="BV70" s="24"/>
      <c r="BW70" s="24"/>
      <c r="BX70" s="24"/>
      <c r="BY70" s="35"/>
      <c r="BZ70" s="25"/>
      <c r="CC70" s="48">
        <f t="shared" si="6"/>
        <v>0</v>
      </c>
      <c r="CD70" s="48">
        <f t="shared" si="7"/>
        <v>0</v>
      </c>
      <c r="CE70" s="48">
        <f t="shared" si="8"/>
        <v>0</v>
      </c>
      <c r="CF70" s="171">
        <f t="shared" si="9"/>
        <v>0</v>
      </c>
    </row>
    <row r="71" spans="1:84" s="48" customFormat="1" x14ac:dyDescent="0.25">
      <c r="A71" s="93">
        <v>42462</v>
      </c>
      <c r="B71" s="47" t="str">
        <f t="shared" si="0"/>
        <v>16093</v>
      </c>
      <c r="C71" s="48" t="s">
        <v>42</v>
      </c>
      <c r="D71" s="36" t="s">
        <v>24</v>
      </c>
      <c r="E71" s="24">
        <v>8</v>
      </c>
      <c r="F71" s="24">
        <v>6</v>
      </c>
      <c r="G71" s="24" t="s">
        <v>25</v>
      </c>
      <c r="H71" s="24">
        <v>1852</v>
      </c>
      <c r="I71" s="24">
        <f t="shared" si="1"/>
        <v>1252</v>
      </c>
      <c r="J71" s="20" t="s">
        <v>69</v>
      </c>
      <c r="K71" s="18"/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24"/>
      <c r="S71" s="24"/>
      <c r="T71" s="24"/>
      <c r="U71" s="24"/>
      <c r="V71" s="24"/>
      <c r="W71" s="24"/>
      <c r="X71" s="24"/>
      <c r="Y71" s="7"/>
      <c r="Z71" s="24"/>
      <c r="AA71" s="24"/>
      <c r="AB71" s="24"/>
      <c r="AC71" s="16"/>
      <c r="AG71" s="16"/>
      <c r="AH71" s="21"/>
      <c r="AI71" s="35"/>
      <c r="AJ71" s="38">
        <v>0</v>
      </c>
      <c r="AK71" s="38">
        <v>0</v>
      </c>
      <c r="AL71" s="38">
        <v>0</v>
      </c>
      <c r="AM71" s="38">
        <v>1</v>
      </c>
      <c r="AN71" s="38">
        <v>1</v>
      </c>
      <c r="AO71" s="38">
        <v>1</v>
      </c>
      <c r="AP71" s="38" t="s">
        <v>66</v>
      </c>
      <c r="AQ71" s="38">
        <v>1</v>
      </c>
      <c r="AR71" s="36"/>
      <c r="AS71" s="36"/>
      <c r="AT71" s="36" t="s">
        <v>22</v>
      </c>
      <c r="AU71" s="18" t="s">
        <v>55</v>
      </c>
      <c r="AV71" s="36">
        <v>70</v>
      </c>
      <c r="AW71" s="29"/>
      <c r="AX71" s="75" t="s">
        <v>22</v>
      </c>
      <c r="AY71" s="38" t="s">
        <v>55</v>
      </c>
      <c r="AZ71" s="75">
        <v>10</v>
      </c>
      <c r="BA71" s="45"/>
      <c r="BB71" s="75" t="s">
        <v>90</v>
      </c>
      <c r="BC71" s="38" t="s">
        <v>55</v>
      </c>
      <c r="BD71" s="75">
        <v>330</v>
      </c>
      <c r="BE71" s="45"/>
      <c r="BF71" s="75" t="s">
        <v>58</v>
      </c>
      <c r="BG71" s="75" t="s">
        <v>55</v>
      </c>
      <c r="BH71" s="50">
        <v>270</v>
      </c>
      <c r="BI71" s="50">
        <v>4</v>
      </c>
      <c r="BJ71" s="79">
        <v>74.400000000000006</v>
      </c>
      <c r="BK71" s="75">
        <v>68.5</v>
      </c>
      <c r="BL71" s="75">
        <v>1020.8</v>
      </c>
      <c r="BM71" s="75">
        <v>1021.5</v>
      </c>
      <c r="BN71" s="18">
        <v>0</v>
      </c>
      <c r="BO71" s="38">
        <v>1</v>
      </c>
      <c r="BP71" s="38">
        <v>1.8</v>
      </c>
      <c r="BQ71" s="38">
        <v>0</v>
      </c>
      <c r="BR71" s="38" t="s">
        <v>67</v>
      </c>
      <c r="BS71" s="38">
        <v>5</v>
      </c>
      <c r="BT71" s="24"/>
      <c r="BU71" s="24"/>
      <c r="BV71" s="24"/>
      <c r="BW71" s="24"/>
      <c r="BX71" s="24"/>
      <c r="BY71" s="31"/>
      <c r="BZ71" s="25"/>
      <c r="CC71" s="48">
        <f t="shared" si="6"/>
        <v>0</v>
      </c>
      <c r="CD71" s="48">
        <f t="shared" si="7"/>
        <v>0</v>
      </c>
      <c r="CE71" s="48">
        <f t="shared" si="8"/>
        <v>0</v>
      </c>
      <c r="CF71" s="171">
        <f t="shared" si="9"/>
        <v>0</v>
      </c>
    </row>
    <row r="72" spans="1:84" s="56" customFormat="1" x14ac:dyDescent="0.25">
      <c r="A72" s="54">
        <v>42462</v>
      </c>
      <c r="B72" s="55" t="str">
        <f t="shared" si="0"/>
        <v>16093</v>
      </c>
      <c r="C72" s="56" t="s">
        <v>42</v>
      </c>
      <c r="D72" s="56" t="s">
        <v>24</v>
      </c>
      <c r="E72" s="57">
        <v>8</v>
      </c>
      <c r="F72" s="57">
        <v>7</v>
      </c>
      <c r="G72" s="57" t="s">
        <v>25</v>
      </c>
      <c r="H72" s="57">
        <v>1902</v>
      </c>
      <c r="I72" s="57">
        <f t="shared" si="1"/>
        <v>1302</v>
      </c>
      <c r="J72" s="63" t="s">
        <v>69</v>
      </c>
      <c r="K72" s="19"/>
      <c r="L72" s="57">
        <v>0</v>
      </c>
      <c r="M72" s="57">
        <v>0</v>
      </c>
      <c r="N72" s="57">
        <v>0</v>
      </c>
      <c r="O72" s="57">
        <v>0</v>
      </c>
      <c r="P72" s="57">
        <v>0</v>
      </c>
      <c r="Q72" s="57">
        <v>0</v>
      </c>
      <c r="R72" s="57"/>
      <c r="S72" s="57"/>
      <c r="T72" s="57"/>
      <c r="U72" s="57"/>
      <c r="V72" s="57"/>
      <c r="W72" s="57"/>
      <c r="X72" s="57"/>
      <c r="Y72" s="70"/>
      <c r="Z72" s="57"/>
      <c r="AA72" s="57"/>
      <c r="AB72" s="57"/>
      <c r="AC72" s="72"/>
      <c r="AG72" s="72"/>
      <c r="AH72" s="58"/>
      <c r="AI72" s="19"/>
      <c r="AJ72" s="57">
        <v>1</v>
      </c>
      <c r="AK72" s="57">
        <v>1</v>
      </c>
      <c r="AL72" s="57">
        <v>1</v>
      </c>
      <c r="AM72" s="57">
        <v>1</v>
      </c>
      <c r="AN72" s="57">
        <v>1</v>
      </c>
      <c r="AO72" s="57">
        <v>1</v>
      </c>
      <c r="AP72" s="57">
        <v>1</v>
      </c>
      <c r="AQ72" s="56">
        <v>1</v>
      </c>
      <c r="AR72" s="56" t="s">
        <v>66</v>
      </c>
      <c r="AT72" s="56" t="s">
        <v>91</v>
      </c>
      <c r="AU72" s="19" t="s">
        <v>35</v>
      </c>
      <c r="AV72" s="56">
        <v>300</v>
      </c>
      <c r="AW72" s="72"/>
      <c r="AX72" s="59"/>
      <c r="AY72" s="57"/>
      <c r="AZ72" s="59"/>
      <c r="BA72" s="105"/>
      <c r="BB72" s="59"/>
      <c r="BC72" s="59"/>
      <c r="BD72" s="59"/>
      <c r="BE72" s="105"/>
      <c r="BF72" s="59"/>
      <c r="BG72" s="59"/>
      <c r="BH72" s="59"/>
      <c r="BI72" s="60">
        <v>1</v>
      </c>
      <c r="BJ72" s="81">
        <v>74.400000000000006</v>
      </c>
      <c r="BK72" s="59">
        <v>68.5</v>
      </c>
      <c r="BL72" s="59">
        <v>1020.8</v>
      </c>
      <c r="BM72" s="59">
        <v>1021.5</v>
      </c>
      <c r="BN72" s="19">
        <v>0</v>
      </c>
      <c r="BO72" s="57">
        <v>1</v>
      </c>
      <c r="BP72" s="57">
        <v>8.1999999999999993</v>
      </c>
      <c r="BQ72" s="57">
        <v>0</v>
      </c>
      <c r="BR72" s="57" t="s">
        <v>67</v>
      </c>
      <c r="BS72" s="57">
        <v>5</v>
      </c>
      <c r="BT72" s="57"/>
      <c r="BU72" s="57"/>
      <c r="BV72" s="57"/>
      <c r="BW72" s="57"/>
      <c r="BX72" s="57"/>
      <c r="BY72" s="61"/>
      <c r="BZ72" s="62"/>
      <c r="CC72" s="48">
        <f t="shared" si="6"/>
        <v>0</v>
      </c>
      <c r="CD72" s="48">
        <f t="shared" si="7"/>
        <v>0</v>
      </c>
      <c r="CE72" s="48">
        <f t="shared" si="8"/>
        <v>0</v>
      </c>
      <c r="CF72" s="171">
        <f t="shared" si="9"/>
        <v>0</v>
      </c>
    </row>
    <row r="73" spans="1:84" s="48" customFormat="1" x14ac:dyDescent="0.25">
      <c r="A73" s="46">
        <v>42461</v>
      </c>
      <c r="B73" s="47" t="str">
        <f t="shared" si="0"/>
        <v>16092</v>
      </c>
      <c r="C73" s="48" t="s">
        <v>42</v>
      </c>
      <c r="D73" s="48" t="s">
        <v>24</v>
      </c>
      <c r="E73" s="24">
        <v>9</v>
      </c>
      <c r="F73" s="24">
        <v>1</v>
      </c>
      <c r="G73" s="24" t="s">
        <v>25</v>
      </c>
      <c r="H73" s="24">
        <v>1740</v>
      </c>
      <c r="I73" s="24">
        <f t="shared" si="1"/>
        <v>1140</v>
      </c>
      <c r="J73" s="20" t="s">
        <v>69</v>
      </c>
      <c r="K73" s="18"/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/>
      <c r="S73" s="24"/>
      <c r="T73" s="24"/>
      <c r="U73" s="24"/>
      <c r="V73" s="24"/>
      <c r="W73" s="24"/>
      <c r="X73" s="24"/>
      <c r="Y73" s="7"/>
      <c r="Z73" s="24"/>
      <c r="AA73" s="24"/>
      <c r="AB73" s="24"/>
      <c r="AC73" s="16"/>
      <c r="AG73" s="16"/>
      <c r="AH73" s="21"/>
      <c r="AI73" s="35"/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/>
      <c r="AQ73" s="36"/>
      <c r="AR73" s="36"/>
      <c r="AS73" s="36"/>
      <c r="AU73" s="35"/>
      <c r="AW73" s="16"/>
      <c r="AX73" s="49"/>
      <c r="AY73" s="24"/>
      <c r="AZ73" s="49"/>
      <c r="BA73" s="23"/>
      <c r="BB73" s="49"/>
      <c r="BC73" s="49"/>
      <c r="BD73" s="49"/>
      <c r="BE73" s="23"/>
      <c r="BF73" s="49"/>
      <c r="BG73" s="49"/>
      <c r="BH73" s="49"/>
      <c r="BI73" s="49"/>
      <c r="BJ73" s="79">
        <v>68.099999999999994</v>
      </c>
      <c r="BK73" s="75">
        <v>64</v>
      </c>
      <c r="BL73" s="75">
        <v>1012.6</v>
      </c>
      <c r="BM73" s="75">
        <v>1014</v>
      </c>
      <c r="BN73" s="75">
        <v>0</v>
      </c>
      <c r="BO73" s="75">
        <v>0</v>
      </c>
      <c r="BP73" s="75">
        <v>9.8000000000000007</v>
      </c>
      <c r="BQ73" s="75">
        <v>0</v>
      </c>
      <c r="BR73" s="75" t="s">
        <v>67</v>
      </c>
      <c r="BS73" s="35">
        <v>6</v>
      </c>
      <c r="BT73" s="24"/>
      <c r="BU73" s="24"/>
      <c r="BV73" s="24"/>
      <c r="BW73" s="24"/>
      <c r="BX73" s="24"/>
      <c r="BY73" s="35">
        <v>15.2</v>
      </c>
      <c r="BZ73" s="24">
        <v>1</v>
      </c>
      <c r="CA73" s="24" t="s">
        <v>39</v>
      </c>
      <c r="CB73" s="24">
        <v>1</v>
      </c>
      <c r="CC73" s="48">
        <f t="shared" si="6"/>
        <v>0</v>
      </c>
      <c r="CD73" s="48">
        <f t="shared" si="7"/>
        <v>0</v>
      </c>
      <c r="CE73" s="48">
        <f t="shared" si="8"/>
        <v>0</v>
      </c>
      <c r="CF73" s="171">
        <f t="shared" si="9"/>
        <v>0</v>
      </c>
    </row>
    <row r="74" spans="1:84" s="48" customFormat="1" x14ac:dyDescent="0.25">
      <c r="A74" s="46">
        <v>42461</v>
      </c>
      <c r="B74" s="47" t="str">
        <f t="shared" si="0"/>
        <v>16092</v>
      </c>
      <c r="C74" s="48" t="s">
        <v>42</v>
      </c>
      <c r="D74" s="48" t="s">
        <v>24</v>
      </c>
      <c r="E74" s="24">
        <v>9</v>
      </c>
      <c r="F74" s="24">
        <v>2</v>
      </c>
      <c r="G74" s="24" t="s">
        <v>25</v>
      </c>
      <c r="H74" s="24">
        <v>1752</v>
      </c>
      <c r="I74" s="24">
        <f t="shared" si="1"/>
        <v>1152</v>
      </c>
      <c r="J74" s="20" t="s">
        <v>69</v>
      </c>
      <c r="K74" s="18"/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/>
      <c r="S74" s="24"/>
      <c r="T74" s="24"/>
      <c r="U74" s="24"/>
      <c r="V74" s="24"/>
      <c r="W74" s="24"/>
      <c r="X74" s="24"/>
      <c r="Y74" s="7"/>
      <c r="Z74" s="24"/>
      <c r="AA74" s="24"/>
      <c r="AB74" s="24"/>
      <c r="AC74" s="16"/>
      <c r="AG74" s="16"/>
      <c r="AH74" s="21"/>
      <c r="AI74" s="35"/>
      <c r="AJ74" s="24">
        <v>0</v>
      </c>
      <c r="AK74" s="24">
        <v>0</v>
      </c>
      <c r="AL74" s="24">
        <v>0</v>
      </c>
      <c r="AM74" s="24">
        <v>0</v>
      </c>
      <c r="AN74" s="24">
        <v>1</v>
      </c>
      <c r="AO74" s="24">
        <v>0</v>
      </c>
      <c r="AP74" s="24" t="s">
        <v>66</v>
      </c>
      <c r="AQ74" s="36" t="s">
        <v>66</v>
      </c>
      <c r="AR74" s="36" t="s">
        <v>66</v>
      </c>
      <c r="AS74" s="36"/>
      <c r="AT74" s="36" t="s">
        <v>35</v>
      </c>
      <c r="AU74" s="35" t="s">
        <v>47</v>
      </c>
      <c r="AV74" s="48">
        <v>110</v>
      </c>
      <c r="AW74" s="16"/>
      <c r="AX74" s="49"/>
      <c r="AY74" s="24"/>
      <c r="AZ74" s="49"/>
      <c r="BA74" s="23"/>
      <c r="BB74" s="49"/>
      <c r="BC74" s="49"/>
      <c r="BD74" s="49"/>
      <c r="BE74" s="23"/>
      <c r="BF74" s="49"/>
      <c r="BG74" s="49"/>
      <c r="BH74" s="49"/>
      <c r="BI74" s="49">
        <v>1</v>
      </c>
      <c r="BJ74" s="79">
        <v>68.099999999999994</v>
      </c>
      <c r="BK74" s="75">
        <v>64</v>
      </c>
      <c r="BL74" s="75">
        <v>1012.6</v>
      </c>
      <c r="BM74" s="75">
        <v>1014</v>
      </c>
      <c r="BN74" s="75">
        <v>0</v>
      </c>
      <c r="BO74" s="75">
        <v>0</v>
      </c>
      <c r="BP74" s="75">
        <v>11.7</v>
      </c>
      <c r="BQ74" s="75">
        <v>0</v>
      </c>
      <c r="BR74" s="75" t="s">
        <v>67</v>
      </c>
      <c r="BS74" s="35">
        <v>6</v>
      </c>
      <c r="BT74" s="24"/>
      <c r="BU74" s="24"/>
      <c r="BV74" s="24"/>
      <c r="BW74" s="24"/>
      <c r="BX74" s="24"/>
      <c r="BY74" s="35">
        <v>20.6</v>
      </c>
      <c r="BZ74" s="24">
        <v>1</v>
      </c>
      <c r="CA74" s="24" t="s">
        <v>39</v>
      </c>
      <c r="CB74" s="24">
        <v>1</v>
      </c>
      <c r="CC74" s="48">
        <f t="shared" si="6"/>
        <v>0</v>
      </c>
      <c r="CD74" s="48">
        <f t="shared" si="7"/>
        <v>0</v>
      </c>
      <c r="CE74" s="48">
        <f t="shared" si="8"/>
        <v>0</v>
      </c>
      <c r="CF74" s="171">
        <f t="shared" si="9"/>
        <v>0</v>
      </c>
    </row>
    <row r="75" spans="1:84" s="48" customFormat="1" x14ac:dyDescent="0.25">
      <c r="A75" s="46">
        <v>42461</v>
      </c>
      <c r="B75" s="47" t="str">
        <f t="shared" si="0"/>
        <v>16092</v>
      </c>
      <c r="C75" s="48" t="s">
        <v>42</v>
      </c>
      <c r="D75" s="48" t="s">
        <v>24</v>
      </c>
      <c r="E75" s="24">
        <v>9</v>
      </c>
      <c r="F75" s="24">
        <v>3</v>
      </c>
      <c r="G75" s="24" t="s">
        <v>25</v>
      </c>
      <c r="H75" s="24">
        <v>1801</v>
      </c>
      <c r="I75" s="24">
        <f t="shared" si="1"/>
        <v>1201</v>
      </c>
      <c r="J75" s="20" t="s">
        <v>69</v>
      </c>
      <c r="K75" s="18"/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/>
      <c r="S75" s="24"/>
      <c r="T75" s="24"/>
      <c r="U75" s="24"/>
      <c r="V75" s="24"/>
      <c r="W75" s="24"/>
      <c r="X75" s="24"/>
      <c r="Y75" s="7"/>
      <c r="Z75" s="24"/>
      <c r="AA75" s="24"/>
      <c r="AB75" s="24"/>
      <c r="AC75" s="16"/>
      <c r="AG75" s="16"/>
      <c r="AH75" s="21"/>
      <c r="AI75" s="35"/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/>
      <c r="AQ75" s="36"/>
      <c r="AR75" s="36"/>
      <c r="AS75" s="36"/>
      <c r="AT75" s="36"/>
      <c r="AU75" s="35"/>
      <c r="AW75" s="16"/>
      <c r="AX75" s="49"/>
      <c r="AY75" s="24"/>
      <c r="AZ75" s="49"/>
      <c r="BA75" s="23"/>
      <c r="BB75" s="49"/>
      <c r="BC75" s="49"/>
      <c r="BD75" s="49"/>
      <c r="BE75" s="23"/>
      <c r="BF75" s="49"/>
      <c r="BG75" s="49"/>
      <c r="BH75" s="49"/>
      <c r="BI75" s="49"/>
      <c r="BJ75" s="79">
        <v>68.099999999999994</v>
      </c>
      <c r="BK75" s="75">
        <v>64</v>
      </c>
      <c r="BL75" s="75">
        <v>1012.6</v>
      </c>
      <c r="BM75" s="75">
        <v>1014</v>
      </c>
      <c r="BN75" s="75">
        <v>0</v>
      </c>
      <c r="BO75" s="75">
        <v>0</v>
      </c>
      <c r="BP75" s="75">
        <v>10.7</v>
      </c>
      <c r="BQ75" s="75">
        <v>0</v>
      </c>
      <c r="BR75" s="75" t="s">
        <v>67</v>
      </c>
      <c r="BS75" s="35">
        <v>6</v>
      </c>
      <c r="BT75" s="24"/>
      <c r="BU75" s="24"/>
      <c r="BV75" s="24"/>
      <c r="BW75" s="24"/>
      <c r="BX75" s="24"/>
      <c r="BY75" s="35">
        <v>17.3</v>
      </c>
      <c r="BZ75" s="24">
        <v>1</v>
      </c>
      <c r="CA75" s="24" t="s">
        <v>39</v>
      </c>
      <c r="CB75" s="24">
        <v>1</v>
      </c>
      <c r="CC75" s="48">
        <f t="shared" si="6"/>
        <v>0</v>
      </c>
      <c r="CD75" s="48">
        <f t="shared" si="7"/>
        <v>0</v>
      </c>
      <c r="CE75" s="48">
        <f t="shared" si="8"/>
        <v>0</v>
      </c>
      <c r="CF75" s="171">
        <f t="shared" si="9"/>
        <v>0</v>
      </c>
    </row>
    <row r="76" spans="1:84" s="48" customFormat="1" x14ac:dyDescent="0.25">
      <c r="A76" s="46">
        <v>42461</v>
      </c>
      <c r="B76" s="47" t="str">
        <f t="shared" si="0"/>
        <v>16092</v>
      </c>
      <c r="C76" s="48" t="s">
        <v>42</v>
      </c>
      <c r="D76" s="48" t="s">
        <v>24</v>
      </c>
      <c r="E76" s="24">
        <v>9</v>
      </c>
      <c r="F76" s="24">
        <v>4</v>
      </c>
      <c r="G76" s="24" t="s">
        <v>25</v>
      </c>
      <c r="H76" s="24">
        <v>1814</v>
      </c>
      <c r="I76" s="24">
        <f t="shared" si="1"/>
        <v>1214</v>
      </c>
      <c r="J76" s="20" t="s">
        <v>69</v>
      </c>
      <c r="K76" s="18"/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/>
      <c r="S76" s="24"/>
      <c r="T76" s="24"/>
      <c r="U76" s="24"/>
      <c r="V76" s="24"/>
      <c r="W76" s="24"/>
      <c r="X76" s="24"/>
      <c r="Y76" s="7"/>
      <c r="Z76" s="24"/>
      <c r="AA76" s="24"/>
      <c r="AB76" s="24"/>
      <c r="AC76" s="16"/>
      <c r="AG76" s="16"/>
      <c r="AH76" s="21"/>
      <c r="AI76" s="35"/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/>
      <c r="AQ76" s="36"/>
      <c r="AR76" s="36"/>
      <c r="AS76" s="36"/>
      <c r="AU76" s="35"/>
      <c r="AW76" s="16"/>
      <c r="AX76" s="49"/>
      <c r="AY76" s="24"/>
      <c r="AZ76" s="49"/>
      <c r="BA76" s="23"/>
      <c r="BB76" s="49"/>
      <c r="BC76" s="49"/>
      <c r="BD76" s="49"/>
      <c r="BE76" s="23"/>
      <c r="BF76" s="49"/>
      <c r="BG76" s="49"/>
      <c r="BH76" s="49"/>
      <c r="BI76" s="49"/>
      <c r="BJ76" s="79">
        <v>68.099999999999994</v>
      </c>
      <c r="BK76" s="75">
        <v>64</v>
      </c>
      <c r="BL76" s="75">
        <v>1012.6</v>
      </c>
      <c r="BM76" s="75">
        <v>1014</v>
      </c>
      <c r="BN76" s="75">
        <v>0</v>
      </c>
      <c r="BO76" s="75">
        <v>0</v>
      </c>
      <c r="BP76" s="75">
        <v>15.9</v>
      </c>
      <c r="BQ76" s="75">
        <v>0</v>
      </c>
      <c r="BR76" s="75" t="s">
        <v>67</v>
      </c>
      <c r="BS76" s="18">
        <v>6</v>
      </c>
      <c r="BT76" s="38"/>
      <c r="BU76" s="38"/>
      <c r="BV76" s="24"/>
      <c r="BW76" s="24"/>
      <c r="BX76" s="24"/>
      <c r="BY76" s="35">
        <v>14.1</v>
      </c>
      <c r="BZ76" s="24">
        <v>1</v>
      </c>
      <c r="CA76" s="24" t="s">
        <v>39</v>
      </c>
      <c r="CB76" s="24">
        <v>1</v>
      </c>
      <c r="CC76" s="48">
        <f t="shared" si="6"/>
        <v>0</v>
      </c>
      <c r="CD76" s="48">
        <f t="shared" si="7"/>
        <v>0</v>
      </c>
      <c r="CE76" s="48">
        <f t="shared" si="8"/>
        <v>0</v>
      </c>
      <c r="CF76" s="171">
        <f t="shared" si="9"/>
        <v>0</v>
      </c>
    </row>
    <row r="77" spans="1:84" s="48" customFormat="1" x14ac:dyDescent="0.25">
      <c r="A77" s="46">
        <v>42461</v>
      </c>
      <c r="B77" s="47" t="str">
        <f t="shared" si="0"/>
        <v>16092</v>
      </c>
      <c r="C77" s="48" t="s">
        <v>42</v>
      </c>
      <c r="D77" s="48" t="s">
        <v>24</v>
      </c>
      <c r="E77" s="24">
        <v>9</v>
      </c>
      <c r="F77" s="24">
        <v>5</v>
      </c>
      <c r="G77" s="24" t="s">
        <v>25</v>
      </c>
      <c r="H77" s="24">
        <v>1824</v>
      </c>
      <c r="I77" s="24">
        <f t="shared" si="1"/>
        <v>1224</v>
      </c>
      <c r="J77" s="20" t="s">
        <v>69</v>
      </c>
      <c r="K77" s="18"/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/>
      <c r="S77" s="24"/>
      <c r="T77" s="24"/>
      <c r="U77" s="24"/>
      <c r="V77" s="24"/>
      <c r="W77" s="24"/>
      <c r="X77" s="24"/>
      <c r="Y77" s="7"/>
      <c r="Z77" s="24"/>
      <c r="AA77" s="24"/>
      <c r="AB77" s="24"/>
      <c r="AC77" s="16"/>
      <c r="AG77" s="16"/>
      <c r="AH77" s="21"/>
      <c r="AI77" s="35"/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/>
      <c r="AQ77" s="36"/>
      <c r="AR77" s="36"/>
      <c r="AS77" s="36"/>
      <c r="AU77" s="35"/>
      <c r="AW77" s="16"/>
      <c r="AX77" s="49"/>
      <c r="AY77" s="24"/>
      <c r="AZ77" s="49"/>
      <c r="BA77" s="23"/>
      <c r="BB77" s="49"/>
      <c r="BC77" s="49"/>
      <c r="BD77" s="49"/>
      <c r="BE77" s="23"/>
      <c r="BF77" s="49"/>
      <c r="BG77" s="49"/>
      <c r="BH77" s="49"/>
      <c r="BI77" s="49"/>
      <c r="BJ77" s="79">
        <v>68.099999999999994</v>
      </c>
      <c r="BK77" s="75">
        <v>64</v>
      </c>
      <c r="BL77" s="75">
        <v>1012.6</v>
      </c>
      <c r="BM77" s="75">
        <v>1014</v>
      </c>
      <c r="BN77" s="75">
        <v>0</v>
      </c>
      <c r="BO77" s="75">
        <v>0</v>
      </c>
      <c r="BP77" s="75">
        <v>11.8</v>
      </c>
      <c r="BQ77" s="75">
        <v>0</v>
      </c>
      <c r="BR77" s="75" t="s">
        <v>67</v>
      </c>
      <c r="BS77" s="18">
        <v>6</v>
      </c>
      <c r="BT77" s="38"/>
      <c r="BU77" s="38"/>
      <c r="BV77" s="24"/>
      <c r="BW77" s="24"/>
      <c r="BX77" s="24"/>
      <c r="BY77" s="35">
        <v>22.9</v>
      </c>
      <c r="BZ77" s="24">
        <v>1</v>
      </c>
      <c r="CA77" s="24" t="s">
        <v>39</v>
      </c>
      <c r="CB77" s="24">
        <v>1</v>
      </c>
      <c r="CC77" s="48">
        <f t="shared" si="6"/>
        <v>0</v>
      </c>
      <c r="CD77" s="48">
        <f t="shared" si="7"/>
        <v>0</v>
      </c>
      <c r="CE77" s="48">
        <f t="shared" si="8"/>
        <v>0</v>
      </c>
      <c r="CF77" s="171">
        <f t="shared" si="9"/>
        <v>0</v>
      </c>
    </row>
    <row r="78" spans="1:84" s="48" customFormat="1" x14ac:dyDescent="0.25">
      <c r="A78" s="46">
        <v>42461</v>
      </c>
      <c r="B78" s="47" t="str">
        <f t="shared" ref="B78:B118" si="10">RIGHT(YEAR(A78),2)&amp;TEXT(A78-DATE(YEAR(A78),1,0),"000")</f>
        <v>16092</v>
      </c>
      <c r="C78" s="48" t="s">
        <v>42</v>
      </c>
      <c r="D78" s="48" t="s">
        <v>24</v>
      </c>
      <c r="E78" s="24">
        <v>9</v>
      </c>
      <c r="F78" s="24">
        <v>6</v>
      </c>
      <c r="G78" s="24" t="s">
        <v>25</v>
      </c>
      <c r="H78" s="24">
        <v>1833</v>
      </c>
      <c r="I78" s="24">
        <f t="shared" ref="I78:I86" si="11">H78-600</f>
        <v>1233</v>
      </c>
      <c r="J78" s="20" t="s">
        <v>69</v>
      </c>
      <c r="K78" s="18"/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/>
      <c r="S78" s="24"/>
      <c r="T78" s="24"/>
      <c r="U78" s="24"/>
      <c r="V78" s="24"/>
      <c r="W78" s="24"/>
      <c r="X78" s="24"/>
      <c r="Y78" s="7"/>
      <c r="Z78" s="24"/>
      <c r="AA78" s="24"/>
      <c r="AB78" s="24"/>
      <c r="AC78" s="16"/>
      <c r="AG78" s="16"/>
      <c r="AH78" s="21"/>
      <c r="AI78" s="35"/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/>
      <c r="AQ78" s="36"/>
      <c r="AR78" s="36"/>
      <c r="AS78" s="36"/>
      <c r="AU78" s="35"/>
      <c r="AW78" s="16"/>
      <c r="AX78" s="49"/>
      <c r="AY78" s="24"/>
      <c r="AZ78" s="49"/>
      <c r="BA78" s="23"/>
      <c r="BB78" s="49"/>
      <c r="BC78" s="49"/>
      <c r="BD78" s="49"/>
      <c r="BE78" s="23"/>
      <c r="BF78" s="49"/>
      <c r="BG78" s="49"/>
      <c r="BH78" s="49"/>
      <c r="BI78" s="49"/>
      <c r="BJ78" s="79">
        <v>68.099999999999994</v>
      </c>
      <c r="BK78" s="75">
        <v>64</v>
      </c>
      <c r="BL78" s="75">
        <v>1012.6</v>
      </c>
      <c r="BM78" s="75">
        <v>1014</v>
      </c>
      <c r="BN78" s="75">
        <v>0</v>
      </c>
      <c r="BO78" s="75">
        <v>0</v>
      </c>
      <c r="BP78" s="75">
        <v>17</v>
      </c>
      <c r="BQ78" s="75">
        <v>0</v>
      </c>
      <c r="BR78" s="75" t="s">
        <v>67</v>
      </c>
      <c r="BS78" s="18">
        <v>6</v>
      </c>
      <c r="BT78" s="38"/>
      <c r="BU78" s="38"/>
      <c r="BV78" s="24"/>
      <c r="BW78" s="24"/>
      <c r="BX78" s="24"/>
      <c r="BY78" s="35">
        <v>19</v>
      </c>
      <c r="BZ78" s="24">
        <v>1</v>
      </c>
      <c r="CA78" s="24" t="s">
        <v>39</v>
      </c>
      <c r="CB78" s="24">
        <v>1</v>
      </c>
      <c r="CC78" s="48">
        <f t="shared" si="6"/>
        <v>0</v>
      </c>
      <c r="CD78" s="48">
        <f t="shared" si="7"/>
        <v>0</v>
      </c>
      <c r="CE78" s="48">
        <f t="shared" si="8"/>
        <v>0</v>
      </c>
      <c r="CF78" s="171">
        <f t="shared" si="9"/>
        <v>0</v>
      </c>
    </row>
    <row r="79" spans="1:84" s="56" customFormat="1" x14ac:dyDescent="0.25">
      <c r="A79" s="54">
        <v>42461</v>
      </c>
      <c r="B79" s="55" t="str">
        <f t="shared" si="10"/>
        <v>16092</v>
      </c>
      <c r="C79" s="56" t="s">
        <v>42</v>
      </c>
      <c r="D79" s="56" t="s">
        <v>24</v>
      </c>
      <c r="E79" s="57">
        <v>9</v>
      </c>
      <c r="F79" s="57">
        <v>7</v>
      </c>
      <c r="G79" s="57" t="s">
        <v>25</v>
      </c>
      <c r="H79" s="57">
        <v>1842</v>
      </c>
      <c r="I79" s="57">
        <f t="shared" si="11"/>
        <v>1242</v>
      </c>
      <c r="J79" s="63" t="s">
        <v>69</v>
      </c>
      <c r="K79" s="19"/>
      <c r="L79" s="57">
        <v>0</v>
      </c>
      <c r="M79" s="57">
        <v>0</v>
      </c>
      <c r="N79" s="57">
        <v>0</v>
      </c>
      <c r="O79" s="57">
        <v>0</v>
      </c>
      <c r="P79" s="57">
        <v>0</v>
      </c>
      <c r="Q79" s="57">
        <v>0</v>
      </c>
      <c r="R79" s="57"/>
      <c r="S79" s="57"/>
      <c r="T79" s="57"/>
      <c r="U79" s="57"/>
      <c r="V79" s="57"/>
      <c r="W79" s="57"/>
      <c r="X79" s="57"/>
      <c r="Y79" s="70"/>
      <c r="Z79" s="57"/>
      <c r="AA79" s="57"/>
      <c r="AB79" s="57"/>
      <c r="AC79" s="72"/>
      <c r="AG79" s="72"/>
      <c r="AH79" s="58"/>
      <c r="AI79" s="19"/>
      <c r="AJ79" s="57">
        <v>0</v>
      </c>
      <c r="AK79" s="57">
        <v>0</v>
      </c>
      <c r="AL79" s="57">
        <v>0</v>
      </c>
      <c r="AM79" s="57">
        <v>0</v>
      </c>
      <c r="AN79" s="57">
        <v>0</v>
      </c>
      <c r="AO79" s="57">
        <v>0</v>
      </c>
      <c r="AP79" s="57"/>
      <c r="AU79" s="19"/>
      <c r="AW79" s="72"/>
      <c r="AX79" s="59"/>
      <c r="AY79" s="57"/>
      <c r="AZ79" s="59"/>
      <c r="BA79" s="105"/>
      <c r="BB79" s="59"/>
      <c r="BC79" s="59"/>
      <c r="BD79" s="59"/>
      <c r="BE79" s="105"/>
      <c r="BF79" s="59"/>
      <c r="BG79" s="59"/>
      <c r="BH79" s="59"/>
      <c r="BI79" s="59"/>
      <c r="BJ79" s="81">
        <v>68.099999999999994</v>
      </c>
      <c r="BK79" s="59">
        <v>64</v>
      </c>
      <c r="BL79" s="59">
        <v>1012.6</v>
      </c>
      <c r="BM79" s="59">
        <v>1014</v>
      </c>
      <c r="BN79" s="59">
        <v>0</v>
      </c>
      <c r="BO79" s="59">
        <v>0</v>
      </c>
      <c r="BP79" s="59">
        <v>16</v>
      </c>
      <c r="BQ79" s="59">
        <v>0</v>
      </c>
      <c r="BR79" s="59" t="s">
        <v>67</v>
      </c>
      <c r="BS79" s="19">
        <v>6</v>
      </c>
      <c r="BT79" s="57"/>
      <c r="BU79" s="57"/>
      <c r="BV79" s="57"/>
      <c r="BW79" s="57"/>
      <c r="BX79" s="57"/>
      <c r="BY79" s="19">
        <v>21.6</v>
      </c>
      <c r="BZ79" s="57">
        <v>1</v>
      </c>
      <c r="CA79" s="57" t="s">
        <v>39</v>
      </c>
      <c r="CB79" s="57">
        <v>1</v>
      </c>
      <c r="CC79" s="48">
        <f t="shared" si="6"/>
        <v>0</v>
      </c>
      <c r="CD79" s="48">
        <f t="shared" si="7"/>
        <v>0</v>
      </c>
      <c r="CE79" s="48">
        <f t="shared" si="8"/>
        <v>0</v>
      </c>
      <c r="CF79" s="171">
        <f t="shared" si="9"/>
        <v>0</v>
      </c>
    </row>
    <row r="80" spans="1:84" s="48" customFormat="1" x14ac:dyDescent="0.25">
      <c r="A80" s="46">
        <v>42461</v>
      </c>
      <c r="B80" s="47" t="str">
        <f t="shared" si="10"/>
        <v>16092</v>
      </c>
      <c r="C80" s="48" t="s">
        <v>42</v>
      </c>
      <c r="D80" s="48" t="s">
        <v>61</v>
      </c>
      <c r="E80" s="24">
        <v>10</v>
      </c>
      <c r="F80" s="24">
        <v>1</v>
      </c>
      <c r="G80" s="24" t="s">
        <v>25</v>
      </c>
      <c r="H80" s="24">
        <v>1739</v>
      </c>
      <c r="I80" s="24">
        <f t="shared" si="11"/>
        <v>1139</v>
      </c>
      <c r="J80" s="20" t="s">
        <v>69</v>
      </c>
      <c r="K80" s="18"/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/>
      <c r="S80" s="24"/>
      <c r="T80" s="24"/>
      <c r="U80" s="24"/>
      <c r="V80" s="24"/>
      <c r="W80" s="24"/>
      <c r="X80" s="24"/>
      <c r="Y80" s="7"/>
      <c r="Z80" s="24"/>
      <c r="AA80" s="24"/>
      <c r="AB80" s="24"/>
      <c r="AC80" s="16"/>
      <c r="AG80" s="16"/>
      <c r="AH80" s="21"/>
      <c r="AI80" s="35"/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/>
      <c r="AQ80" s="36"/>
      <c r="AR80" s="36"/>
      <c r="AS80" s="36"/>
      <c r="AU80" s="35"/>
      <c r="AW80" s="16"/>
      <c r="AX80" s="49"/>
      <c r="AY80" s="24"/>
      <c r="AZ80" s="49"/>
      <c r="BA80" s="23"/>
      <c r="BB80" s="49"/>
      <c r="BC80" s="49"/>
      <c r="BD80" s="49"/>
      <c r="BE80" s="23"/>
      <c r="BF80" s="49"/>
      <c r="BG80" s="49"/>
      <c r="BH80" s="49"/>
      <c r="BI80" s="49"/>
      <c r="BJ80" s="79">
        <v>64.7</v>
      </c>
      <c r="BK80" s="75">
        <v>64</v>
      </c>
      <c r="BL80" s="75">
        <v>1012</v>
      </c>
      <c r="BM80" s="75">
        <v>1013</v>
      </c>
      <c r="BN80" s="75" t="s">
        <v>66</v>
      </c>
      <c r="BO80" s="75">
        <v>3</v>
      </c>
      <c r="BP80" s="75">
        <v>21.2</v>
      </c>
      <c r="BQ80" s="75">
        <v>1</v>
      </c>
      <c r="BR80" s="75" t="s">
        <v>67</v>
      </c>
      <c r="BS80" s="35">
        <v>6</v>
      </c>
      <c r="BT80" s="24"/>
      <c r="BU80" s="24"/>
      <c r="BV80" s="24"/>
      <c r="BW80" s="24"/>
      <c r="BX80" s="24"/>
      <c r="BY80" s="35">
        <v>19</v>
      </c>
      <c r="BZ80" s="24">
        <v>1</v>
      </c>
      <c r="CA80" s="24" t="s">
        <v>39</v>
      </c>
      <c r="CB80" s="24">
        <v>1</v>
      </c>
      <c r="CC80" s="48">
        <f t="shared" si="6"/>
        <v>0</v>
      </c>
      <c r="CD80" s="48">
        <f t="shared" si="7"/>
        <v>0</v>
      </c>
      <c r="CE80" s="48">
        <f t="shared" si="8"/>
        <v>0</v>
      </c>
      <c r="CF80" s="171">
        <f t="shared" si="9"/>
        <v>0</v>
      </c>
    </row>
    <row r="81" spans="1:84" s="48" customFormat="1" x14ac:dyDescent="0.25">
      <c r="A81" s="46">
        <v>42461</v>
      </c>
      <c r="B81" s="47" t="str">
        <f t="shared" si="10"/>
        <v>16092</v>
      </c>
      <c r="C81" s="48" t="s">
        <v>42</v>
      </c>
      <c r="D81" s="48" t="s">
        <v>61</v>
      </c>
      <c r="E81" s="24">
        <v>10</v>
      </c>
      <c r="F81" s="24">
        <v>2</v>
      </c>
      <c r="G81" s="24" t="s">
        <v>25</v>
      </c>
      <c r="H81" s="24">
        <v>1748</v>
      </c>
      <c r="I81" s="24">
        <f t="shared" si="11"/>
        <v>1148</v>
      </c>
      <c r="J81" s="20" t="s">
        <v>69</v>
      </c>
      <c r="K81" s="18"/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/>
      <c r="S81" s="24"/>
      <c r="T81" s="24"/>
      <c r="U81" s="24"/>
      <c r="V81" s="24"/>
      <c r="W81" s="24"/>
      <c r="X81" s="24"/>
      <c r="Y81" s="7"/>
      <c r="Z81" s="24"/>
      <c r="AA81" s="24"/>
      <c r="AB81" s="24"/>
      <c r="AC81" s="16"/>
      <c r="AG81" s="16"/>
      <c r="AH81" s="21"/>
      <c r="AI81" s="35"/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/>
      <c r="AQ81" s="36"/>
      <c r="AR81" s="36"/>
      <c r="AS81" s="36"/>
      <c r="AU81" s="35"/>
      <c r="AW81" s="16"/>
      <c r="AX81" s="49"/>
      <c r="AY81" s="24"/>
      <c r="AZ81" s="49"/>
      <c r="BA81" s="23"/>
      <c r="BB81" s="49"/>
      <c r="BC81" s="49"/>
      <c r="BD81" s="49"/>
      <c r="BE81" s="23"/>
      <c r="BF81" s="49"/>
      <c r="BG81" s="49"/>
      <c r="BH81" s="49"/>
      <c r="BI81" s="49"/>
      <c r="BJ81" s="79">
        <v>64.7</v>
      </c>
      <c r="BK81" s="75">
        <v>64</v>
      </c>
      <c r="BL81" s="75">
        <v>1012</v>
      </c>
      <c r="BM81" s="75">
        <v>1013</v>
      </c>
      <c r="BN81" s="75" t="s">
        <v>66</v>
      </c>
      <c r="BO81" s="75">
        <v>3</v>
      </c>
      <c r="BP81" s="75">
        <v>20.8</v>
      </c>
      <c r="BQ81" s="75">
        <v>1</v>
      </c>
      <c r="BR81" s="75" t="s">
        <v>67</v>
      </c>
      <c r="BS81" s="35">
        <v>6</v>
      </c>
      <c r="BT81" s="24"/>
      <c r="BU81" s="24"/>
      <c r="BV81" s="24"/>
      <c r="BW81" s="24"/>
      <c r="BX81" s="24"/>
      <c r="BY81" s="35">
        <v>16.5</v>
      </c>
      <c r="BZ81" s="24">
        <v>1</v>
      </c>
      <c r="CA81" s="24" t="s">
        <v>39</v>
      </c>
      <c r="CB81" s="24">
        <v>1</v>
      </c>
      <c r="CC81" s="48">
        <f t="shared" si="6"/>
        <v>0</v>
      </c>
      <c r="CD81" s="48">
        <f t="shared" si="7"/>
        <v>0</v>
      </c>
      <c r="CE81" s="48">
        <f t="shared" si="8"/>
        <v>0</v>
      </c>
      <c r="CF81" s="171">
        <f t="shared" si="9"/>
        <v>0</v>
      </c>
    </row>
    <row r="82" spans="1:84" s="48" customFormat="1" x14ac:dyDescent="0.25">
      <c r="A82" s="46">
        <v>42461</v>
      </c>
      <c r="B82" s="47" t="str">
        <f t="shared" si="10"/>
        <v>16092</v>
      </c>
      <c r="C82" s="48" t="s">
        <v>42</v>
      </c>
      <c r="D82" s="48" t="s">
        <v>61</v>
      </c>
      <c r="E82" s="24">
        <v>10</v>
      </c>
      <c r="F82" s="24">
        <v>3</v>
      </c>
      <c r="G82" s="24" t="s">
        <v>25</v>
      </c>
      <c r="H82" s="24">
        <v>1756</v>
      </c>
      <c r="I82" s="24">
        <f t="shared" si="11"/>
        <v>1156</v>
      </c>
      <c r="J82" s="20" t="s">
        <v>69</v>
      </c>
      <c r="K82" s="18"/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/>
      <c r="S82" s="24"/>
      <c r="T82" s="24"/>
      <c r="U82" s="24"/>
      <c r="V82" s="24"/>
      <c r="W82" s="24"/>
      <c r="X82" s="24"/>
      <c r="Y82" s="7"/>
      <c r="Z82" s="24"/>
      <c r="AA82" s="24"/>
      <c r="AB82" s="24"/>
      <c r="AC82" s="16"/>
      <c r="AG82" s="16"/>
      <c r="AH82" s="21"/>
      <c r="AI82" s="35"/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/>
      <c r="AQ82" s="38">
        <v>1</v>
      </c>
      <c r="AR82" s="36"/>
      <c r="AS82" s="36"/>
      <c r="AT82" s="48" t="s">
        <v>22</v>
      </c>
      <c r="AU82" s="35" t="s">
        <v>22</v>
      </c>
      <c r="AV82" s="48">
        <v>115</v>
      </c>
      <c r="AW82" s="16"/>
      <c r="AX82" s="49"/>
      <c r="AY82" s="24"/>
      <c r="AZ82" s="49"/>
      <c r="BA82" s="23"/>
      <c r="BB82" s="49"/>
      <c r="BC82" s="49"/>
      <c r="BD82" s="49"/>
      <c r="BE82" s="23"/>
      <c r="BF82" s="49"/>
      <c r="BG82" s="49"/>
      <c r="BH82" s="49"/>
      <c r="BI82" s="49">
        <v>1</v>
      </c>
      <c r="BJ82" s="79">
        <v>64.7</v>
      </c>
      <c r="BK82" s="75">
        <v>64</v>
      </c>
      <c r="BL82" s="75">
        <v>1012</v>
      </c>
      <c r="BM82" s="75">
        <v>1013</v>
      </c>
      <c r="BN82" s="75" t="s">
        <v>66</v>
      </c>
      <c r="BO82" s="75">
        <v>2</v>
      </c>
      <c r="BP82" s="75">
        <v>10.5</v>
      </c>
      <c r="BQ82" s="75">
        <v>1</v>
      </c>
      <c r="BR82" s="75" t="s">
        <v>67</v>
      </c>
      <c r="BS82" s="35">
        <v>6</v>
      </c>
      <c r="BT82" s="24"/>
      <c r="BU82" s="24"/>
      <c r="BV82" s="24"/>
      <c r="BW82" s="24"/>
      <c r="BX82" s="24"/>
      <c r="BY82" s="35">
        <v>17</v>
      </c>
      <c r="BZ82" s="24">
        <v>1</v>
      </c>
      <c r="CA82" s="24" t="s">
        <v>39</v>
      </c>
      <c r="CB82" s="24">
        <v>1</v>
      </c>
      <c r="CC82" s="48">
        <f t="shared" si="6"/>
        <v>0</v>
      </c>
      <c r="CD82" s="48">
        <f t="shared" si="7"/>
        <v>0</v>
      </c>
      <c r="CE82" s="48">
        <f t="shared" si="8"/>
        <v>0</v>
      </c>
      <c r="CF82" s="171">
        <f t="shared" si="9"/>
        <v>0</v>
      </c>
    </row>
    <row r="83" spans="1:84" s="48" customFormat="1" x14ac:dyDescent="0.25">
      <c r="A83" s="46">
        <v>42461</v>
      </c>
      <c r="B83" s="47" t="str">
        <f t="shared" si="10"/>
        <v>16092</v>
      </c>
      <c r="C83" s="48" t="s">
        <v>42</v>
      </c>
      <c r="D83" s="48" t="s">
        <v>61</v>
      </c>
      <c r="E83" s="24">
        <v>10</v>
      </c>
      <c r="F83" s="24">
        <v>4</v>
      </c>
      <c r="G83" s="24" t="s">
        <v>25</v>
      </c>
      <c r="H83" s="24">
        <v>1805</v>
      </c>
      <c r="I83" s="24">
        <f t="shared" si="11"/>
        <v>1205</v>
      </c>
      <c r="J83" s="20" t="s">
        <v>69</v>
      </c>
      <c r="K83" s="18"/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/>
      <c r="S83" s="24"/>
      <c r="T83" s="24"/>
      <c r="U83" s="24"/>
      <c r="V83" s="24"/>
      <c r="W83" s="24"/>
      <c r="X83" s="24"/>
      <c r="Y83" s="7"/>
      <c r="Z83" s="24"/>
      <c r="AA83" s="24"/>
      <c r="AB83" s="24"/>
      <c r="AC83" s="16"/>
      <c r="AG83" s="16"/>
      <c r="AH83" s="21"/>
      <c r="AI83" s="35"/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/>
      <c r="AQ83" s="36"/>
      <c r="AR83" s="36"/>
      <c r="AS83" s="36"/>
      <c r="AU83" s="35"/>
      <c r="AW83" s="16"/>
      <c r="AX83" s="49"/>
      <c r="AY83" s="24"/>
      <c r="AZ83" s="49"/>
      <c r="BA83" s="23"/>
      <c r="BB83" s="49"/>
      <c r="BC83" s="49"/>
      <c r="BD83" s="49"/>
      <c r="BE83" s="23"/>
      <c r="BF83" s="49"/>
      <c r="BG83" s="49"/>
      <c r="BH83" s="49"/>
      <c r="BI83" s="49"/>
      <c r="BJ83" s="79">
        <v>64.7</v>
      </c>
      <c r="BK83" s="75">
        <v>64</v>
      </c>
      <c r="BL83" s="75">
        <v>1012</v>
      </c>
      <c r="BM83" s="75">
        <v>1013</v>
      </c>
      <c r="BN83" s="75" t="s">
        <v>66</v>
      </c>
      <c r="BO83" s="75">
        <v>2</v>
      </c>
      <c r="BP83" s="75">
        <v>15.9</v>
      </c>
      <c r="BQ83" s="75">
        <v>1</v>
      </c>
      <c r="BR83" s="75" t="s">
        <v>67</v>
      </c>
      <c r="BS83" s="35">
        <v>6</v>
      </c>
      <c r="BT83" s="24"/>
      <c r="BU83" s="24"/>
      <c r="BV83" s="24"/>
      <c r="BW83" s="24"/>
      <c r="BX83" s="24"/>
      <c r="BY83" s="35">
        <v>16</v>
      </c>
      <c r="BZ83" s="24">
        <v>1</v>
      </c>
      <c r="CA83" s="24" t="s">
        <v>39</v>
      </c>
      <c r="CB83" s="24">
        <v>1</v>
      </c>
      <c r="CC83" s="48">
        <f t="shared" si="6"/>
        <v>0</v>
      </c>
      <c r="CD83" s="48">
        <f t="shared" si="7"/>
        <v>0</v>
      </c>
      <c r="CE83" s="48">
        <f t="shared" si="8"/>
        <v>0</v>
      </c>
      <c r="CF83" s="171">
        <f t="shared" si="9"/>
        <v>0</v>
      </c>
    </row>
    <row r="84" spans="1:84" s="48" customFormat="1" x14ac:dyDescent="0.25">
      <c r="A84" s="46">
        <v>42461</v>
      </c>
      <c r="B84" s="47" t="str">
        <f t="shared" si="10"/>
        <v>16092</v>
      </c>
      <c r="C84" s="48" t="s">
        <v>42</v>
      </c>
      <c r="D84" s="48" t="s">
        <v>61</v>
      </c>
      <c r="E84" s="24">
        <v>10</v>
      </c>
      <c r="F84" s="24">
        <v>5</v>
      </c>
      <c r="G84" s="24" t="s">
        <v>25</v>
      </c>
      <c r="H84" s="24">
        <v>1814</v>
      </c>
      <c r="I84" s="24">
        <f t="shared" si="11"/>
        <v>1214</v>
      </c>
      <c r="J84" s="20" t="s">
        <v>69</v>
      </c>
      <c r="K84" s="18"/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/>
      <c r="S84" s="24"/>
      <c r="T84" s="24"/>
      <c r="U84" s="24"/>
      <c r="V84" s="24"/>
      <c r="W84" s="24"/>
      <c r="X84" s="24"/>
      <c r="Y84" s="7"/>
      <c r="Z84" s="24"/>
      <c r="AA84" s="24"/>
      <c r="AB84" s="24"/>
      <c r="AC84" s="16"/>
      <c r="AG84" s="16"/>
      <c r="AH84" s="21"/>
      <c r="AI84" s="35"/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/>
      <c r="AQ84" s="36"/>
      <c r="AR84" s="36"/>
      <c r="AS84" s="36"/>
      <c r="AU84" s="35"/>
      <c r="AW84" s="16"/>
      <c r="AX84" s="49"/>
      <c r="AY84" s="24"/>
      <c r="AZ84" s="49"/>
      <c r="BA84" s="23"/>
      <c r="BB84" s="49"/>
      <c r="BC84" s="49"/>
      <c r="BD84" s="49"/>
      <c r="BE84" s="23"/>
      <c r="BF84" s="49"/>
      <c r="BG84" s="49"/>
      <c r="BH84" s="49"/>
      <c r="BI84" s="49"/>
      <c r="BJ84" s="79">
        <v>64.7</v>
      </c>
      <c r="BK84" s="75">
        <v>64</v>
      </c>
      <c r="BL84" s="75">
        <v>1012</v>
      </c>
      <c r="BM84" s="75">
        <v>1013</v>
      </c>
      <c r="BN84" s="75" t="s">
        <v>66</v>
      </c>
      <c r="BO84" s="75">
        <v>2</v>
      </c>
      <c r="BP84" s="75">
        <v>12</v>
      </c>
      <c r="BQ84" s="75">
        <v>1</v>
      </c>
      <c r="BR84" s="75" t="s">
        <v>67</v>
      </c>
      <c r="BS84" s="35">
        <v>6</v>
      </c>
      <c r="BT84" s="24"/>
      <c r="BU84" s="24"/>
      <c r="BV84" s="24"/>
      <c r="BW84" s="24"/>
      <c r="BX84" s="24"/>
      <c r="BY84" s="35">
        <v>15.7</v>
      </c>
      <c r="BZ84" s="24">
        <v>1</v>
      </c>
      <c r="CA84" s="24" t="s">
        <v>39</v>
      </c>
      <c r="CB84" s="24">
        <v>1</v>
      </c>
      <c r="CC84" s="48">
        <f t="shared" si="6"/>
        <v>0</v>
      </c>
      <c r="CD84" s="48">
        <f t="shared" si="7"/>
        <v>0</v>
      </c>
      <c r="CE84" s="48">
        <f t="shared" si="8"/>
        <v>0</v>
      </c>
      <c r="CF84" s="171">
        <f t="shared" si="9"/>
        <v>0</v>
      </c>
    </row>
    <row r="85" spans="1:84" s="48" customFormat="1" x14ac:dyDescent="0.25">
      <c r="A85" s="46">
        <v>42461</v>
      </c>
      <c r="B85" s="47" t="str">
        <f t="shared" si="10"/>
        <v>16092</v>
      </c>
      <c r="C85" s="48" t="s">
        <v>42</v>
      </c>
      <c r="D85" s="48" t="s">
        <v>61</v>
      </c>
      <c r="E85" s="24">
        <v>10</v>
      </c>
      <c r="F85" s="24">
        <v>6</v>
      </c>
      <c r="G85" s="24" t="s">
        <v>25</v>
      </c>
      <c r="H85" s="24">
        <v>1822</v>
      </c>
      <c r="I85" s="24">
        <f t="shared" si="11"/>
        <v>1222</v>
      </c>
      <c r="J85" s="20" t="s">
        <v>69</v>
      </c>
      <c r="K85" s="18"/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/>
      <c r="S85" s="24"/>
      <c r="T85" s="24"/>
      <c r="U85" s="24"/>
      <c r="V85" s="24"/>
      <c r="W85" s="24"/>
      <c r="X85" s="24"/>
      <c r="Y85" s="7"/>
      <c r="Z85" s="24"/>
      <c r="AA85" s="24"/>
      <c r="AB85" s="24"/>
      <c r="AC85" s="16"/>
      <c r="AG85" s="16"/>
      <c r="AH85" s="21"/>
      <c r="AI85" s="35"/>
      <c r="AJ85" s="24">
        <v>0</v>
      </c>
      <c r="AK85" s="24">
        <v>1</v>
      </c>
      <c r="AL85" s="24">
        <v>1</v>
      </c>
      <c r="AM85" s="24">
        <v>1</v>
      </c>
      <c r="AN85" s="24">
        <v>1</v>
      </c>
      <c r="AO85" s="24">
        <v>1</v>
      </c>
      <c r="AP85" s="24"/>
      <c r="AQ85" s="36"/>
      <c r="AR85" s="36"/>
      <c r="AS85" s="36"/>
      <c r="AT85" s="48" t="s">
        <v>22</v>
      </c>
      <c r="AU85" s="35" t="s">
        <v>22</v>
      </c>
      <c r="AV85" s="48">
        <v>70</v>
      </c>
      <c r="AW85" s="16"/>
      <c r="AX85" s="49" t="s">
        <v>23</v>
      </c>
      <c r="AY85" s="24" t="s">
        <v>22</v>
      </c>
      <c r="AZ85" s="49">
        <v>49</v>
      </c>
      <c r="BA85" s="23"/>
      <c r="BB85" s="49"/>
      <c r="BC85" s="49"/>
      <c r="BD85" s="49"/>
      <c r="BE85" s="23"/>
      <c r="BF85" s="49"/>
      <c r="BG85" s="49"/>
      <c r="BH85" s="49"/>
      <c r="BI85" s="49">
        <v>2</v>
      </c>
      <c r="BJ85" s="79">
        <v>64.7</v>
      </c>
      <c r="BK85" s="75">
        <v>64</v>
      </c>
      <c r="BL85" s="75">
        <v>1012</v>
      </c>
      <c r="BM85" s="75">
        <v>1013</v>
      </c>
      <c r="BN85" s="75" t="s">
        <v>66</v>
      </c>
      <c r="BO85" s="75">
        <v>2</v>
      </c>
      <c r="BP85" s="75">
        <v>11.5</v>
      </c>
      <c r="BQ85" s="75">
        <v>1</v>
      </c>
      <c r="BR85" s="75" t="s">
        <v>67</v>
      </c>
      <c r="BS85" s="35">
        <v>6</v>
      </c>
      <c r="BT85" s="24"/>
      <c r="BU85" s="24"/>
      <c r="BV85" s="24"/>
      <c r="BW85" s="24"/>
      <c r="BX85" s="24"/>
      <c r="BY85" s="35">
        <v>17</v>
      </c>
      <c r="BZ85" s="24">
        <v>1</v>
      </c>
      <c r="CA85" s="24" t="s">
        <v>39</v>
      </c>
      <c r="CB85" s="24">
        <v>1</v>
      </c>
      <c r="CC85" s="48">
        <f t="shared" si="6"/>
        <v>0</v>
      </c>
      <c r="CD85" s="48">
        <f t="shared" si="7"/>
        <v>0</v>
      </c>
      <c r="CE85" s="48">
        <f t="shared" si="8"/>
        <v>0</v>
      </c>
      <c r="CF85" s="171">
        <f t="shared" si="9"/>
        <v>0</v>
      </c>
    </row>
    <row r="86" spans="1:84" s="56" customFormat="1" x14ac:dyDescent="0.25">
      <c r="A86" s="54">
        <v>42461</v>
      </c>
      <c r="B86" s="55" t="str">
        <f t="shared" si="10"/>
        <v>16092</v>
      </c>
      <c r="C86" s="56" t="s">
        <v>42</v>
      </c>
      <c r="D86" s="56" t="s">
        <v>61</v>
      </c>
      <c r="E86" s="57">
        <v>10</v>
      </c>
      <c r="F86" s="57">
        <v>7</v>
      </c>
      <c r="G86" s="57" t="s">
        <v>25</v>
      </c>
      <c r="H86" s="57">
        <v>1829</v>
      </c>
      <c r="I86" s="57">
        <f t="shared" si="11"/>
        <v>1229</v>
      </c>
      <c r="J86" s="63" t="s">
        <v>69</v>
      </c>
      <c r="K86" s="19"/>
      <c r="L86" s="57">
        <v>0</v>
      </c>
      <c r="M86" s="57">
        <v>0</v>
      </c>
      <c r="N86" s="57">
        <v>0</v>
      </c>
      <c r="O86" s="57">
        <v>0</v>
      </c>
      <c r="P86" s="57">
        <v>0</v>
      </c>
      <c r="Q86" s="57">
        <v>0</v>
      </c>
      <c r="R86" s="57"/>
      <c r="S86" s="57"/>
      <c r="T86" s="57"/>
      <c r="U86" s="57"/>
      <c r="V86" s="57"/>
      <c r="W86" s="57"/>
      <c r="X86" s="57"/>
      <c r="Y86" s="70"/>
      <c r="Z86" s="57"/>
      <c r="AA86" s="57"/>
      <c r="AB86" s="57"/>
      <c r="AC86" s="72"/>
      <c r="AG86" s="72"/>
      <c r="AH86" s="58"/>
      <c r="AI86" s="19"/>
      <c r="AJ86" s="57">
        <v>0</v>
      </c>
      <c r="AK86" s="57">
        <v>0</v>
      </c>
      <c r="AL86" s="57">
        <v>0</v>
      </c>
      <c r="AM86" s="57">
        <v>0</v>
      </c>
      <c r="AN86" s="57">
        <v>0</v>
      </c>
      <c r="AO86" s="57">
        <v>1</v>
      </c>
      <c r="AP86" s="57"/>
      <c r="AT86" s="56" t="s">
        <v>35</v>
      </c>
      <c r="AU86" s="19" t="s">
        <v>22</v>
      </c>
      <c r="AV86" s="56">
        <v>22</v>
      </c>
      <c r="AW86" s="72"/>
      <c r="AX86" s="59"/>
      <c r="AY86" s="57"/>
      <c r="AZ86" s="59"/>
      <c r="BA86" s="105"/>
      <c r="BB86" s="59"/>
      <c r="BC86" s="59"/>
      <c r="BD86" s="59"/>
      <c r="BE86" s="105"/>
      <c r="BF86" s="59"/>
      <c r="BG86" s="59"/>
      <c r="BH86" s="59"/>
      <c r="BI86" s="59">
        <v>1</v>
      </c>
      <c r="BJ86" s="81">
        <v>64.7</v>
      </c>
      <c r="BK86" s="59">
        <v>64</v>
      </c>
      <c r="BL86" s="59">
        <v>1012</v>
      </c>
      <c r="BM86" s="59">
        <v>1013</v>
      </c>
      <c r="BN86" s="59" t="s">
        <v>66</v>
      </c>
      <c r="BO86" s="59">
        <v>2</v>
      </c>
      <c r="BP86" s="59">
        <v>10.4</v>
      </c>
      <c r="BQ86" s="59">
        <v>1</v>
      </c>
      <c r="BR86" s="59" t="s">
        <v>67</v>
      </c>
      <c r="BS86" s="19">
        <v>6</v>
      </c>
      <c r="BT86" s="57"/>
      <c r="BU86" s="57"/>
      <c r="BV86" s="57"/>
      <c r="BW86" s="57"/>
      <c r="BX86" s="57"/>
      <c r="BY86" s="19">
        <v>19</v>
      </c>
      <c r="BZ86" s="57">
        <v>1</v>
      </c>
      <c r="CA86" s="57" t="s">
        <v>39</v>
      </c>
      <c r="CB86" s="57">
        <v>1</v>
      </c>
      <c r="CC86" s="48">
        <f t="shared" si="6"/>
        <v>0</v>
      </c>
      <c r="CD86" s="48">
        <f t="shared" si="7"/>
        <v>0</v>
      </c>
      <c r="CE86" s="48">
        <f t="shared" si="8"/>
        <v>0</v>
      </c>
      <c r="CF86" s="171">
        <f t="shared" si="9"/>
        <v>0</v>
      </c>
    </row>
    <row r="87" spans="1:84" s="48" customFormat="1" x14ac:dyDescent="0.25">
      <c r="A87" s="46">
        <v>42460</v>
      </c>
      <c r="B87" s="66" t="str">
        <f t="shared" si="10"/>
        <v>16091</v>
      </c>
      <c r="C87" s="48" t="s">
        <v>42</v>
      </c>
      <c r="D87" s="48" t="s">
        <v>61</v>
      </c>
      <c r="E87" s="24">
        <v>11</v>
      </c>
      <c r="F87" s="24">
        <v>1</v>
      </c>
      <c r="G87" s="24" t="s">
        <v>25</v>
      </c>
      <c r="H87" s="24">
        <v>1757</v>
      </c>
      <c r="I87" s="24">
        <f>H87-600</f>
        <v>1157</v>
      </c>
      <c r="J87" s="21" t="s">
        <v>69</v>
      </c>
      <c r="K87" s="18"/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/>
      <c r="S87" s="38"/>
      <c r="T87" s="38"/>
      <c r="U87" s="38"/>
      <c r="V87" s="38"/>
      <c r="W87" s="38"/>
      <c r="X87" s="38"/>
      <c r="Y87" s="26"/>
      <c r="Z87" s="38"/>
      <c r="AA87" s="38"/>
      <c r="AB87" s="38"/>
      <c r="AC87" s="16"/>
      <c r="AG87" s="16"/>
      <c r="AH87" s="21"/>
      <c r="AI87" s="35"/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38"/>
      <c r="AQ87" s="36"/>
      <c r="AR87" s="36"/>
      <c r="AS87" s="36"/>
      <c r="AU87" s="35"/>
      <c r="AW87" s="16"/>
      <c r="AX87" s="49"/>
      <c r="AY87" s="24"/>
      <c r="AZ87" s="49"/>
      <c r="BA87" s="23"/>
      <c r="BB87" s="49"/>
      <c r="BC87" s="49"/>
      <c r="BD87" s="49"/>
      <c r="BE87" s="23"/>
      <c r="BF87" s="49"/>
      <c r="BG87" s="49"/>
      <c r="BH87" s="49"/>
      <c r="BI87" s="49"/>
      <c r="BJ87" s="79">
        <v>74.2</v>
      </c>
      <c r="BK87" s="75">
        <v>73.8</v>
      </c>
      <c r="BL87" s="75">
        <v>1003.9</v>
      </c>
      <c r="BM87" s="75">
        <v>1004</v>
      </c>
      <c r="BN87" s="18" t="s">
        <v>66</v>
      </c>
      <c r="BO87" s="38">
        <v>1</v>
      </c>
      <c r="BP87" s="38">
        <v>7.8</v>
      </c>
      <c r="BQ87" s="38">
        <v>2</v>
      </c>
      <c r="BR87" s="38" t="s">
        <v>67</v>
      </c>
      <c r="BS87" s="24">
        <v>7</v>
      </c>
      <c r="BT87" s="24"/>
      <c r="BU87" s="24"/>
      <c r="BV87" s="24"/>
      <c r="BW87" s="24"/>
      <c r="BX87" s="24"/>
      <c r="BY87" s="31"/>
      <c r="BZ87" s="25"/>
      <c r="CC87" s="48">
        <f t="shared" si="6"/>
        <v>0</v>
      </c>
      <c r="CD87" s="48">
        <f t="shared" si="7"/>
        <v>0</v>
      </c>
      <c r="CE87" s="48">
        <f t="shared" si="8"/>
        <v>0</v>
      </c>
      <c r="CF87" s="171">
        <f t="shared" si="9"/>
        <v>0</v>
      </c>
    </row>
    <row r="88" spans="1:84" s="48" customFormat="1" x14ac:dyDescent="0.25">
      <c r="A88" s="46">
        <v>42460</v>
      </c>
      <c r="B88" s="66" t="str">
        <f t="shared" si="10"/>
        <v>16091</v>
      </c>
      <c r="C88" s="48" t="s">
        <v>42</v>
      </c>
      <c r="D88" s="48" t="s">
        <v>61</v>
      </c>
      <c r="E88" s="24">
        <v>11</v>
      </c>
      <c r="F88" s="24">
        <v>2</v>
      </c>
      <c r="G88" s="24" t="s">
        <v>25</v>
      </c>
      <c r="H88" s="24">
        <v>1810</v>
      </c>
      <c r="I88" s="24">
        <f t="shared" ref="I88:I118" si="12">H88-600</f>
        <v>1210</v>
      </c>
      <c r="J88" s="21" t="s">
        <v>69</v>
      </c>
      <c r="K88" s="18"/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/>
      <c r="S88" s="38"/>
      <c r="T88" s="38"/>
      <c r="U88" s="38"/>
      <c r="V88" s="38"/>
      <c r="W88" s="38"/>
      <c r="X88" s="38"/>
      <c r="Y88" s="26"/>
      <c r="Z88" s="38"/>
      <c r="AA88" s="38"/>
      <c r="AB88" s="38"/>
      <c r="AC88" s="16"/>
      <c r="AG88" s="16"/>
      <c r="AH88" s="21"/>
      <c r="AI88" s="35"/>
      <c r="AJ88" s="24">
        <v>0</v>
      </c>
      <c r="AK88" s="24">
        <v>1</v>
      </c>
      <c r="AL88" s="24">
        <v>0</v>
      </c>
      <c r="AM88" s="24">
        <v>0</v>
      </c>
      <c r="AN88" s="24">
        <v>0</v>
      </c>
      <c r="AO88" s="24">
        <v>0</v>
      </c>
      <c r="AP88" s="38"/>
      <c r="AQ88" s="36"/>
      <c r="AR88" s="36"/>
      <c r="AS88" s="36"/>
      <c r="AT88" s="24" t="s">
        <v>23</v>
      </c>
      <c r="AU88" s="35" t="s">
        <v>55</v>
      </c>
      <c r="AV88" s="24">
        <v>155</v>
      </c>
      <c r="AW88" s="7"/>
      <c r="AX88" s="49"/>
      <c r="AY88" s="24"/>
      <c r="AZ88" s="49"/>
      <c r="BA88" s="23"/>
      <c r="BB88" s="49"/>
      <c r="BC88" s="49"/>
      <c r="BD88" s="49"/>
      <c r="BE88" s="23"/>
      <c r="BF88" s="49"/>
      <c r="BG88" s="49"/>
      <c r="BH88" s="49"/>
      <c r="BI88" s="49">
        <v>1</v>
      </c>
      <c r="BJ88" s="79">
        <v>74.2</v>
      </c>
      <c r="BK88" s="75">
        <v>73.8</v>
      </c>
      <c r="BL88" s="75">
        <v>1003.9</v>
      </c>
      <c r="BM88" s="75">
        <v>1004</v>
      </c>
      <c r="BN88" s="18" t="s">
        <v>66</v>
      </c>
      <c r="BO88" s="38">
        <v>1</v>
      </c>
      <c r="BP88" s="38">
        <v>10</v>
      </c>
      <c r="BQ88" s="38">
        <v>2</v>
      </c>
      <c r="BR88" s="38" t="s">
        <v>67</v>
      </c>
      <c r="BS88" s="24">
        <v>7</v>
      </c>
      <c r="BT88" s="24"/>
      <c r="BU88" s="24"/>
      <c r="BV88" s="24"/>
      <c r="BW88" s="24"/>
      <c r="BX88" s="24"/>
      <c r="BY88" s="31"/>
      <c r="BZ88" s="25"/>
      <c r="CC88" s="48">
        <f t="shared" si="6"/>
        <v>0</v>
      </c>
      <c r="CD88" s="48">
        <f t="shared" si="7"/>
        <v>0</v>
      </c>
      <c r="CE88" s="48">
        <f t="shared" si="8"/>
        <v>0</v>
      </c>
      <c r="CF88" s="171">
        <f t="shared" si="9"/>
        <v>0</v>
      </c>
    </row>
    <row r="89" spans="1:84" s="48" customFormat="1" x14ac:dyDescent="0.25">
      <c r="A89" s="46">
        <v>42460</v>
      </c>
      <c r="B89" s="66" t="str">
        <f t="shared" si="10"/>
        <v>16091</v>
      </c>
      <c r="C89" s="48" t="s">
        <v>42</v>
      </c>
      <c r="D89" s="48" t="s">
        <v>61</v>
      </c>
      <c r="E89" s="24">
        <v>11</v>
      </c>
      <c r="F89" s="24">
        <v>3</v>
      </c>
      <c r="G89" s="24" t="s">
        <v>25</v>
      </c>
      <c r="H89" s="24">
        <v>1819</v>
      </c>
      <c r="I89" s="24">
        <f t="shared" si="12"/>
        <v>1219</v>
      </c>
      <c r="J89" s="21" t="s">
        <v>69</v>
      </c>
      <c r="K89" s="18"/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/>
      <c r="S89" s="38"/>
      <c r="T89" s="38"/>
      <c r="U89" s="38"/>
      <c r="V89" s="38"/>
      <c r="W89" s="38"/>
      <c r="X89" s="38"/>
      <c r="Y89" s="26"/>
      <c r="Z89" s="38"/>
      <c r="AA89" s="38"/>
      <c r="AB89" s="38"/>
      <c r="AC89" s="16"/>
      <c r="AG89" s="16"/>
      <c r="AH89" s="21"/>
      <c r="AI89" s="35"/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38"/>
      <c r="AQ89" s="36"/>
      <c r="AR89" s="36"/>
      <c r="AS89" s="36"/>
      <c r="AT89" s="24"/>
      <c r="AU89" s="35"/>
      <c r="AV89" s="24"/>
      <c r="AW89" s="7"/>
      <c r="AX89" s="49"/>
      <c r="AY89" s="24"/>
      <c r="AZ89" s="49"/>
      <c r="BA89" s="23"/>
      <c r="BB89" s="49"/>
      <c r="BC89" s="49"/>
      <c r="BD89" s="49"/>
      <c r="BE89" s="23"/>
      <c r="BF89" s="49"/>
      <c r="BG89" s="49"/>
      <c r="BH89" s="49"/>
      <c r="BI89" s="49"/>
      <c r="BJ89" s="79">
        <v>74.2</v>
      </c>
      <c r="BK89" s="75">
        <v>73.8</v>
      </c>
      <c r="BL89" s="75">
        <v>1003.9</v>
      </c>
      <c r="BM89" s="75">
        <v>1004</v>
      </c>
      <c r="BN89" s="18" t="s">
        <v>66</v>
      </c>
      <c r="BO89" s="38">
        <v>2</v>
      </c>
      <c r="BP89" s="38">
        <v>5.8</v>
      </c>
      <c r="BQ89" s="38">
        <v>2</v>
      </c>
      <c r="BR89" s="38" t="s">
        <v>67</v>
      </c>
      <c r="BS89" s="24">
        <v>7</v>
      </c>
      <c r="BT89" s="24"/>
      <c r="BU89" s="24"/>
      <c r="BV89" s="24"/>
      <c r="BW89" s="24"/>
      <c r="BX89" s="24"/>
      <c r="BY89" s="31"/>
      <c r="BZ89" s="25"/>
      <c r="CC89" s="48">
        <f t="shared" si="6"/>
        <v>0</v>
      </c>
      <c r="CD89" s="48">
        <f t="shared" si="7"/>
        <v>0</v>
      </c>
      <c r="CE89" s="48">
        <f t="shared" si="8"/>
        <v>0</v>
      </c>
      <c r="CF89" s="171">
        <f t="shared" si="9"/>
        <v>0</v>
      </c>
    </row>
    <row r="90" spans="1:84" s="48" customFormat="1" x14ac:dyDescent="0.25">
      <c r="A90" s="46">
        <v>42460</v>
      </c>
      <c r="B90" s="66" t="str">
        <f t="shared" si="10"/>
        <v>16091</v>
      </c>
      <c r="C90" s="48" t="s">
        <v>42</v>
      </c>
      <c r="D90" s="48" t="s">
        <v>61</v>
      </c>
      <c r="E90" s="24">
        <v>11</v>
      </c>
      <c r="F90" s="24">
        <v>4</v>
      </c>
      <c r="G90" s="24" t="s">
        <v>25</v>
      </c>
      <c r="H90" s="24">
        <v>1831</v>
      </c>
      <c r="I90" s="24">
        <f t="shared" si="12"/>
        <v>1231</v>
      </c>
      <c r="J90" s="21" t="s">
        <v>69</v>
      </c>
      <c r="K90" s="18"/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/>
      <c r="S90" s="38"/>
      <c r="T90" s="38"/>
      <c r="U90" s="38"/>
      <c r="V90" s="38"/>
      <c r="W90" s="38"/>
      <c r="X90" s="38"/>
      <c r="Y90" s="26"/>
      <c r="Z90" s="38"/>
      <c r="AA90" s="38"/>
      <c r="AB90" s="38"/>
      <c r="AC90" s="16"/>
      <c r="AG90" s="16"/>
      <c r="AH90" s="21"/>
      <c r="AI90" s="35"/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1</v>
      </c>
      <c r="AP90" s="38"/>
      <c r="AQ90" s="36"/>
      <c r="AR90" s="36"/>
      <c r="AS90" s="36"/>
      <c r="AT90" s="24" t="s">
        <v>23</v>
      </c>
      <c r="AU90" s="35" t="s">
        <v>23</v>
      </c>
      <c r="AV90" s="24">
        <v>170</v>
      </c>
      <c r="AW90" s="7"/>
      <c r="AX90" s="49"/>
      <c r="AY90" s="24"/>
      <c r="AZ90" s="49"/>
      <c r="BA90" s="23"/>
      <c r="BB90" s="49"/>
      <c r="BC90" s="49"/>
      <c r="BD90" s="49"/>
      <c r="BE90" s="23"/>
      <c r="BF90" s="49"/>
      <c r="BG90" s="49"/>
      <c r="BH90" s="49"/>
      <c r="BI90" s="49">
        <v>2</v>
      </c>
      <c r="BJ90" s="79">
        <v>74.2</v>
      </c>
      <c r="BK90" s="75">
        <v>73.8</v>
      </c>
      <c r="BL90" s="75">
        <v>1003.9</v>
      </c>
      <c r="BM90" s="75">
        <v>1004</v>
      </c>
      <c r="BN90" s="18" t="s">
        <v>66</v>
      </c>
      <c r="BO90" s="38">
        <v>1</v>
      </c>
      <c r="BP90" s="38">
        <v>6.6</v>
      </c>
      <c r="BQ90" s="38">
        <v>2</v>
      </c>
      <c r="BR90" s="38" t="s">
        <v>67</v>
      </c>
      <c r="BS90" s="24">
        <v>7</v>
      </c>
      <c r="BT90" s="24"/>
      <c r="BU90" s="24"/>
      <c r="BV90" s="24"/>
      <c r="BW90" s="24"/>
      <c r="BX90" s="24"/>
      <c r="BY90" s="31"/>
      <c r="BZ90" s="25"/>
      <c r="CC90" s="48">
        <f t="shared" si="6"/>
        <v>0</v>
      </c>
      <c r="CD90" s="48">
        <f t="shared" si="7"/>
        <v>0</v>
      </c>
      <c r="CE90" s="48">
        <f t="shared" si="8"/>
        <v>0</v>
      </c>
      <c r="CF90" s="171">
        <f t="shared" si="9"/>
        <v>0</v>
      </c>
    </row>
    <row r="91" spans="1:84" s="48" customFormat="1" x14ac:dyDescent="0.25">
      <c r="A91" s="46">
        <v>42460</v>
      </c>
      <c r="B91" s="66" t="str">
        <f t="shared" si="10"/>
        <v>16091</v>
      </c>
      <c r="C91" s="48" t="s">
        <v>42</v>
      </c>
      <c r="D91" s="48" t="s">
        <v>61</v>
      </c>
      <c r="E91" s="24">
        <v>11</v>
      </c>
      <c r="F91" s="24">
        <v>5</v>
      </c>
      <c r="G91" s="24" t="s">
        <v>25</v>
      </c>
      <c r="H91" s="24">
        <v>1840</v>
      </c>
      <c r="I91" s="24">
        <f t="shared" si="12"/>
        <v>1240</v>
      </c>
      <c r="J91" s="21" t="s">
        <v>69</v>
      </c>
      <c r="K91" s="18"/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/>
      <c r="S91" s="38"/>
      <c r="T91" s="38"/>
      <c r="U91" s="38"/>
      <c r="V91" s="38"/>
      <c r="W91" s="38"/>
      <c r="X91" s="38"/>
      <c r="Y91" s="26"/>
      <c r="Z91" s="38"/>
      <c r="AA91" s="38"/>
      <c r="AB91" s="38"/>
      <c r="AC91" s="16"/>
      <c r="AG91" s="16"/>
      <c r="AH91" s="21"/>
      <c r="AI91" s="35"/>
      <c r="AJ91" s="24">
        <v>1</v>
      </c>
      <c r="AK91" s="24">
        <v>1</v>
      </c>
      <c r="AL91" s="24">
        <v>1</v>
      </c>
      <c r="AM91" s="24">
        <v>1</v>
      </c>
      <c r="AN91" s="24">
        <v>1</v>
      </c>
      <c r="AO91" s="24">
        <v>1</v>
      </c>
      <c r="AP91" s="38"/>
      <c r="AQ91" s="38"/>
      <c r="AR91" s="38" t="s">
        <v>63</v>
      </c>
      <c r="AS91" s="36"/>
      <c r="AT91" s="38" t="s">
        <v>22</v>
      </c>
      <c r="AU91" s="35" t="s">
        <v>22</v>
      </c>
      <c r="AV91" s="24">
        <v>111</v>
      </c>
      <c r="AW91" s="7"/>
      <c r="AX91" s="49" t="s">
        <v>64</v>
      </c>
      <c r="AY91" s="40" t="s">
        <v>35</v>
      </c>
      <c r="AZ91" s="52">
        <v>200</v>
      </c>
      <c r="BA91" s="23"/>
      <c r="BB91" s="49" t="s">
        <v>65</v>
      </c>
      <c r="BC91" s="49" t="s">
        <v>22</v>
      </c>
      <c r="BD91" s="49">
        <v>160</v>
      </c>
      <c r="BE91" s="23"/>
      <c r="BF91" s="49"/>
      <c r="BG91" s="49"/>
      <c r="BH91" s="49"/>
      <c r="BI91" s="49">
        <v>3</v>
      </c>
      <c r="BJ91" s="79">
        <v>74.2</v>
      </c>
      <c r="BK91" s="75">
        <v>73.8</v>
      </c>
      <c r="BL91" s="75">
        <v>1003.9</v>
      </c>
      <c r="BM91" s="75">
        <v>1004</v>
      </c>
      <c r="BN91" s="18" t="s">
        <v>66</v>
      </c>
      <c r="BO91" s="38">
        <v>2</v>
      </c>
      <c r="BP91" s="38">
        <v>6.8</v>
      </c>
      <c r="BQ91" s="38">
        <v>2</v>
      </c>
      <c r="BR91" s="38" t="s">
        <v>67</v>
      </c>
      <c r="BS91" s="24">
        <v>7</v>
      </c>
      <c r="BT91" s="24"/>
      <c r="BU91" s="24"/>
      <c r="BV91" s="24"/>
      <c r="BW91" s="24"/>
      <c r="BX91" s="24"/>
      <c r="BY91" s="31"/>
      <c r="BZ91" s="25"/>
      <c r="CC91" s="48">
        <f t="shared" si="6"/>
        <v>0</v>
      </c>
      <c r="CD91" s="48">
        <f t="shared" si="7"/>
        <v>0</v>
      </c>
      <c r="CE91" s="48">
        <f t="shared" si="8"/>
        <v>0</v>
      </c>
      <c r="CF91" s="171">
        <f t="shared" si="9"/>
        <v>0</v>
      </c>
    </row>
    <row r="92" spans="1:84" s="48" customFormat="1" x14ac:dyDescent="0.25">
      <c r="A92" s="46">
        <v>42460</v>
      </c>
      <c r="B92" s="66" t="str">
        <f t="shared" si="10"/>
        <v>16091</v>
      </c>
      <c r="C92" s="48" t="s">
        <v>42</v>
      </c>
      <c r="D92" s="48" t="s">
        <v>61</v>
      </c>
      <c r="E92" s="24">
        <v>11</v>
      </c>
      <c r="F92" s="24">
        <v>6</v>
      </c>
      <c r="G92" s="24" t="s">
        <v>25</v>
      </c>
      <c r="H92" s="24">
        <v>1849</v>
      </c>
      <c r="I92" s="24">
        <f t="shared" si="12"/>
        <v>1249</v>
      </c>
      <c r="J92" s="20" t="s">
        <v>69</v>
      </c>
      <c r="K92" s="18"/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/>
      <c r="S92" s="24"/>
      <c r="T92" s="24"/>
      <c r="U92" s="24"/>
      <c r="V92" s="24"/>
      <c r="W92" s="24"/>
      <c r="X92" s="24"/>
      <c r="Y92" s="7"/>
      <c r="Z92" s="24"/>
      <c r="AA92" s="24"/>
      <c r="AB92" s="24"/>
      <c r="AC92" s="16"/>
      <c r="AG92" s="16"/>
      <c r="AH92" s="21"/>
      <c r="AI92" s="35"/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/>
      <c r="AQ92" s="36"/>
      <c r="AR92" s="36"/>
      <c r="AS92" s="36"/>
      <c r="AW92" s="16"/>
      <c r="BA92" s="23"/>
      <c r="BB92" s="49"/>
      <c r="BC92" s="49"/>
      <c r="BD92" s="49"/>
      <c r="BE92" s="23"/>
      <c r="BF92" s="49"/>
      <c r="BG92" s="49"/>
      <c r="BH92" s="49"/>
      <c r="BI92" s="49"/>
      <c r="BJ92" s="79">
        <v>74.2</v>
      </c>
      <c r="BK92" s="75">
        <v>73.8</v>
      </c>
      <c r="BL92" s="75">
        <v>1003.9</v>
      </c>
      <c r="BM92" s="75">
        <v>1004</v>
      </c>
      <c r="BN92" s="18" t="s">
        <v>66</v>
      </c>
      <c r="BO92" s="38">
        <v>2</v>
      </c>
      <c r="BP92" s="38">
        <v>4.9000000000000004</v>
      </c>
      <c r="BQ92" s="38">
        <v>2</v>
      </c>
      <c r="BR92" s="38" t="s">
        <v>68</v>
      </c>
      <c r="BS92" s="24">
        <v>7</v>
      </c>
      <c r="BT92" s="24"/>
      <c r="BU92" s="24"/>
      <c r="BV92" s="24"/>
      <c r="BW92" s="24"/>
      <c r="BX92" s="24"/>
      <c r="BY92" s="31"/>
      <c r="BZ92" s="25"/>
      <c r="CC92" s="48">
        <f t="shared" si="6"/>
        <v>0</v>
      </c>
      <c r="CD92" s="48">
        <f t="shared" si="7"/>
        <v>0</v>
      </c>
      <c r="CE92" s="48">
        <f t="shared" si="8"/>
        <v>0</v>
      </c>
      <c r="CF92" s="171">
        <f t="shared" si="9"/>
        <v>0</v>
      </c>
    </row>
    <row r="93" spans="1:84" s="56" customFormat="1" x14ac:dyDescent="0.25">
      <c r="A93" s="54">
        <v>42460</v>
      </c>
      <c r="B93" s="55" t="str">
        <f t="shared" si="10"/>
        <v>16091</v>
      </c>
      <c r="C93" s="56" t="s">
        <v>42</v>
      </c>
      <c r="D93" s="56" t="s">
        <v>61</v>
      </c>
      <c r="E93" s="57">
        <v>11</v>
      </c>
      <c r="F93" s="57">
        <v>7</v>
      </c>
      <c r="G93" s="57" t="s">
        <v>25</v>
      </c>
      <c r="H93" s="57">
        <v>1857</v>
      </c>
      <c r="I93" s="57">
        <f t="shared" si="12"/>
        <v>1257</v>
      </c>
      <c r="J93" s="63" t="s">
        <v>69</v>
      </c>
      <c r="K93" s="19"/>
      <c r="L93" s="57">
        <v>0</v>
      </c>
      <c r="M93" s="57">
        <v>0</v>
      </c>
      <c r="N93" s="57">
        <v>0</v>
      </c>
      <c r="O93" s="57">
        <v>0</v>
      </c>
      <c r="P93" s="57">
        <v>0</v>
      </c>
      <c r="Q93" s="57">
        <v>0</v>
      </c>
      <c r="R93" s="57"/>
      <c r="S93" s="57"/>
      <c r="T93" s="57"/>
      <c r="U93" s="57"/>
      <c r="V93" s="57"/>
      <c r="W93" s="57"/>
      <c r="X93" s="57"/>
      <c r="Y93" s="70"/>
      <c r="Z93" s="57"/>
      <c r="AA93" s="57"/>
      <c r="AB93" s="57"/>
      <c r="AC93" s="72"/>
      <c r="AG93" s="72"/>
      <c r="AH93" s="58"/>
      <c r="AI93" s="19"/>
      <c r="AJ93" s="57">
        <v>1</v>
      </c>
      <c r="AK93" s="57">
        <v>1</v>
      </c>
      <c r="AL93" s="57">
        <v>1</v>
      </c>
      <c r="AM93" s="57">
        <v>1</v>
      </c>
      <c r="AN93" s="57">
        <v>1</v>
      </c>
      <c r="AO93" s="57">
        <v>1</v>
      </c>
      <c r="AP93" s="57">
        <v>1</v>
      </c>
      <c r="AQ93" s="56">
        <v>1</v>
      </c>
      <c r="AT93" s="57" t="s">
        <v>35</v>
      </c>
      <c r="AU93" s="19" t="s">
        <v>22</v>
      </c>
      <c r="AV93" s="57">
        <v>120</v>
      </c>
      <c r="AW93" s="72"/>
      <c r="AX93" s="59" t="s">
        <v>23</v>
      </c>
      <c r="AY93" s="57" t="s">
        <v>35</v>
      </c>
      <c r="AZ93" s="59">
        <v>230</v>
      </c>
      <c r="BA93" s="105"/>
      <c r="BB93" s="59"/>
      <c r="BC93" s="59"/>
      <c r="BD93" s="59"/>
      <c r="BE93" s="105"/>
      <c r="BF93" s="59"/>
      <c r="BG93" s="59"/>
      <c r="BH93" s="59"/>
      <c r="BI93" s="59"/>
      <c r="BJ93" s="81">
        <v>74.2</v>
      </c>
      <c r="BK93" s="59">
        <v>73.8</v>
      </c>
      <c r="BL93" s="59">
        <v>1003.9</v>
      </c>
      <c r="BM93" s="59">
        <v>1004</v>
      </c>
      <c r="BN93" s="19" t="s">
        <v>66</v>
      </c>
      <c r="BO93" s="57">
        <v>1</v>
      </c>
      <c r="BP93" s="57">
        <v>8.5</v>
      </c>
      <c r="BQ93" s="57">
        <v>2</v>
      </c>
      <c r="BR93" s="57" t="s">
        <v>67</v>
      </c>
      <c r="BS93" s="57">
        <v>7</v>
      </c>
      <c r="BT93" s="57"/>
      <c r="BU93" s="57"/>
      <c r="BV93" s="57"/>
      <c r="BW93" s="57"/>
      <c r="BX93" s="57"/>
      <c r="BY93" s="61"/>
      <c r="BZ93" s="62"/>
      <c r="CC93" s="48">
        <f t="shared" si="6"/>
        <v>0</v>
      </c>
      <c r="CD93" s="48">
        <f t="shared" si="7"/>
        <v>0</v>
      </c>
      <c r="CE93" s="48">
        <f t="shared" si="8"/>
        <v>0</v>
      </c>
      <c r="CF93" s="171">
        <f t="shared" si="9"/>
        <v>0</v>
      </c>
    </row>
    <row r="94" spans="1:84" s="48" customFormat="1" x14ac:dyDescent="0.25">
      <c r="A94" s="46">
        <v>42460</v>
      </c>
      <c r="B94" s="66" t="str">
        <f t="shared" si="10"/>
        <v>16091</v>
      </c>
      <c r="C94" s="48" t="s">
        <v>42</v>
      </c>
      <c r="D94" s="36" t="s">
        <v>95</v>
      </c>
      <c r="E94" s="24">
        <v>12</v>
      </c>
      <c r="F94" s="24">
        <v>1</v>
      </c>
      <c r="G94" s="24" t="s">
        <v>25</v>
      </c>
      <c r="H94" s="24">
        <v>1750</v>
      </c>
      <c r="I94" s="24">
        <f t="shared" si="12"/>
        <v>1150</v>
      </c>
      <c r="J94" s="20" t="s">
        <v>69</v>
      </c>
      <c r="K94" s="18"/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/>
      <c r="S94" s="24"/>
      <c r="T94" s="24"/>
      <c r="U94" s="24"/>
      <c r="V94" s="24"/>
      <c r="W94" s="24"/>
      <c r="X94" s="24"/>
      <c r="Y94" s="7"/>
      <c r="Z94" s="24"/>
      <c r="AA94" s="24"/>
      <c r="AB94" s="24"/>
      <c r="AC94" s="16"/>
      <c r="AG94" s="16"/>
      <c r="AH94" s="21"/>
      <c r="AI94" s="35"/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/>
      <c r="AQ94" s="36"/>
      <c r="AR94" s="36"/>
      <c r="AS94" s="36"/>
      <c r="AU94" s="35"/>
      <c r="AW94" s="16"/>
      <c r="AX94" s="49"/>
      <c r="AY94" s="24"/>
      <c r="AZ94" s="49"/>
      <c r="BA94" s="23"/>
      <c r="BB94" s="49"/>
      <c r="BC94" s="49"/>
      <c r="BD94" s="49"/>
      <c r="BE94" s="23"/>
      <c r="BF94" s="49"/>
      <c r="BG94" s="49"/>
      <c r="BH94" s="49"/>
      <c r="BI94" s="49"/>
      <c r="BJ94" s="79">
        <v>77.3</v>
      </c>
      <c r="BK94" s="75">
        <v>77.3</v>
      </c>
      <c r="BL94" s="75">
        <v>1003.5</v>
      </c>
      <c r="BM94" s="75">
        <v>1004.5</v>
      </c>
      <c r="BN94" s="18" t="s">
        <v>66</v>
      </c>
      <c r="BO94" s="38">
        <v>1</v>
      </c>
      <c r="BP94" s="38">
        <v>8.3000000000000007</v>
      </c>
      <c r="BQ94" s="38">
        <v>2</v>
      </c>
      <c r="BR94" s="38" t="s">
        <v>67</v>
      </c>
      <c r="BS94" s="24">
        <v>7</v>
      </c>
      <c r="BT94" s="24"/>
      <c r="BU94" s="24"/>
      <c r="BV94" s="24"/>
      <c r="BW94" s="24"/>
      <c r="BX94" s="24"/>
      <c r="BY94" s="31"/>
      <c r="BZ94" s="25"/>
      <c r="CC94" s="48">
        <f t="shared" si="6"/>
        <v>0</v>
      </c>
      <c r="CD94" s="48">
        <f t="shared" si="7"/>
        <v>0</v>
      </c>
      <c r="CE94" s="48">
        <f t="shared" si="8"/>
        <v>0</v>
      </c>
      <c r="CF94" s="171">
        <f t="shared" si="9"/>
        <v>0</v>
      </c>
    </row>
    <row r="95" spans="1:84" s="48" customFormat="1" x14ac:dyDescent="0.25">
      <c r="A95" s="46">
        <v>42460</v>
      </c>
      <c r="B95" s="66" t="str">
        <f t="shared" si="10"/>
        <v>16091</v>
      </c>
      <c r="C95" s="48" t="s">
        <v>42</v>
      </c>
      <c r="D95" s="36" t="s">
        <v>95</v>
      </c>
      <c r="E95" s="24">
        <v>12</v>
      </c>
      <c r="F95" s="24">
        <v>2</v>
      </c>
      <c r="G95" s="24" t="s">
        <v>25</v>
      </c>
      <c r="H95" s="24">
        <v>1801</v>
      </c>
      <c r="I95" s="24">
        <f t="shared" si="12"/>
        <v>1201</v>
      </c>
      <c r="J95" s="20" t="s">
        <v>69</v>
      </c>
      <c r="K95" s="18"/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/>
      <c r="S95" s="24"/>
      <c r="T95" s="24"/>
      <c r="U95" s="24"/>
      <c r="V95" s="24"/>
      <c r="W95" s="24"/>
      <c r="X95" s="24"/>
      <c r="Y95" s="7"/>
      <c r="Z95" s="24"/>
      <c r="AA95" s="24"/>
      <c r="AB95" s="24"/>
      <c r="AC95" s="16"/>
      <c r="AG95" s="16"/>
      <c r="AH95" s="21"/>
      <c r="AI95" s="35"/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/>
      <c r="AQ95" s="36"/>
      <c r="AR95" s="36"/>
      <c r="AS95" s="36"/>
      <c r="AU95" s="35"/>
      <c r="AW95" s="16"/>
      <c r="AX95" s="49"/>
      <c r="AY95" s="24"/>
      <c r="AZ95" s="49"/>
      <c r="BA95" s="23"/>
      <c r="BB95" s="49"/>
      <c r="BC95" s="49"/>
      <c r="BD95" s="49"/>
      <c r="BE95" s="23"/>
      <c r="BF95" s="49"/>
      <c r="BG95" s="49"/>
      <c r="BH95" s="49"/>
      <c r="BI95" s="49"/>
      <c r="BJ95" s="79">
        <v>77.3</v>
      </c>
      <c r="BK95" s="75">
        <v>77.3</v>
      </c>
      <c r="BL95" s="75">
        <v>1003.5</v>
      </c>
      <c r="BM95" s="75">
        <v>1004.5</v>
      </c>
      <c r="BN95" s="18" t="s">
        <v>66</v>
      </c>
      <c r="BO95" s="38">
        <v>1</v>
      </c>
      <c r="BP95" s="38">
        <v>4.8</v>
      </c>
      <c r="BQ95" s="38">
        <v>2</v>
      </c>
      <c r="BR95" s="38" t="s">
        <v>67</v>
      </c>
      <c r="BS95" s="24">
        <v>7</v>
      </c>
      <c r="BT95" s="24"/>
      <c r="BU95" s="24"/>
      <c r="BV95" s="24"/>
      <c r="BW95" s="24"/>
      <c r="BX95" s="24"/>
      <c r="BY95" s="31"/>
      <c r="BZ95" s="25"/>
      <c r="CC95" s="48">
        <f t="shared" si="6"/>
        <v>0</v>
      </c>
      <c r="CD95" s="48">
        <f t="shared" si="7"/>
        <v>0</v>
      </c>
      <c r="CE95" s="48">
        <f t="shared" si="8"/>
        <v>0</v>
      </c>
      <c r="CF95" s="171">
        <f t="shared" si="9"/>
        <v>0</v>
      </c>
    </row>
    <row r="96" spans="1:84" s="48" customFormat="1" x14ac:dyDescent="0.25">
      <c r="A96" s="46">
        <v>42460</v>
      </c>
      <c r="B96" s="66" t="str">
        <f t="shared" si="10"/>
        <v>16091</v>
      </c>
      <c r="C96" s="48" t="s">
        <v>42</v>
      </c>
      <c r="D96" s="36" t="s">
        <v>95</v>
      </c>
      <c r="E96" s="24">
        <v>12</v>
      </c>
      <c r="F96" s="24">
        <v>3</v>
      </c>
      <c r="G96" s="24" t="s">
        <v>25</v>
      </c>
      <c r="H96" s="24">
        <v>1818</v>
      </c>
      <c r="I96" s="24">
        <f t="shared" si="12"/>
        <v>1218</v>
      </c>
      <c r="J96" s="20" t="s">
        <v>69</v>
      </c>
      <c r="K96" s="18"/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/>
      <c r="S96" s="24"/>
      <c r="T96" s="24"/>
      <c r="U96" s="24"/>
      <c r="V96" s="24"/>
      <c r="W96" s="24"/>
      <c r="X96" s="24"/>
      <c r="Y96" s="7"/>
      <c r="Z96" s="24"/>
      <c r="AA96" s="24"/>
      <c r="AB96" s="24"/>
      <c r="AC96" s="16"/>
      <c r="AG96" s="16"/>
      <c r="AH96" s="21"/>
      <c r="AI96" s="35"/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/>
      <c r="AQ96" s="36"/>
      <c r="AR96" s="36"/>
      <c r="AS96" s="36"/>
      <c r="AU96" s="35"/>
      <c r="AW96" s="16"/>
      <c r="AX96" s="49"/>
      <c r="AY96" s="24"/>
      <c r="AZ96" s="49"/>
      <c r="BA96" s="23"/>
      <c r="BB96" s="49"/>
      <c r="BC96" s="49"/>
      <c r="BD96" s="49"/>
      <c r="BE96" s="23"/>
      <c r="BF96" s="49"/>
      <c r="BG96" s="49"/>
      <c r="BH96" s="49"/>
      <c r="BI96" s="49"/>
      <c r="BJ96" s="79">
        <v>77.3</v>
      </c>
      <c r="BK96" s="75">
        <v>77.3</v>
      </c>
      <c r="BL96" s="75">
        <v>1003.5</v>
      </c>
      <c r="BM96" s="75">
        <v>1004.5</v>
      </c>
      <c r="BN96" s="18" t="s">
        <v>66</v>
      </c>
      <c r="BO96" s="38">
        <v>1</v>
      </c>
      <c r="BP96" s="38">
        <v>5.0999999999999996</v>
      </c>
      <c r="BQ96" s="38">
        <v>2</v>
      </c>
      <c r="BR96" s="38" t="s">
        <v>67</v>
      </c>
      <c r="BS96" s="24">
        <v>7</v>
      </c>
      <c r="BT96" s="24"/>
      <c r="BU96" s="24"/>
      <c r="BV96" s="24"/>
      <c r="BW96" s="24"/>
      <c r="BX96" s="24"/>
      <c r="BY96" s="31"/>
      <c r="BZ96" s="25"/>
      <c r="CC96" s="48">
        <f t="shared" si="6"/>
        <v>0</v>
      </c>
      <c r="CD96" s="48">
        <f t="shared" si="7"/>
        <v>0</v>
      </c>
      <c r="CE96" s="48">
        <f t="shared" si="8"/>
        <v>0</v>
      </c>
      <c r="CF96" s="171">
        <f t="shared" si="9"/>
        <v>0</v>
      </c>
    </row>
    <row r="97" spans="1:84" s="48" customFormat="1" x14ac:dyDescent="0.25">
      <c r="A97" s="46">
        <v>42460</v>
      </c>
      <c r="B97" s="66" t="str">
        <f t="shared" si="10"/>
        <v>16091</v>
      </c>
      <c r="C97" s="48" t="s">
        <v>42</v>
      </c>
      <c r="D97" s="36" t="s">
        <v>95</v>
      </c>
      <c r="E97" s="24">
        <v>12</v>
      </c>
      <c r="F97" s="24">
        <v>4</v>
      </c>
      <c r="G97" s="24" t="s">
        <v>25</v>
      </c>
      <c r="H97" s="24">
        <v>1833</v>
      </c>
      <c r="I97" s="24">
        <f t="shared" si="12"/>
        <v>1233</v>
      </c>
      <c r="J97" s="20" t="s">
        <v>69</v>
      </c>
      <c r="K97" s="18"/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/>
      <c r="S97" s="24"/>
      <c r="T97" s="24"/>
      <c r="U97" s="24"/>
      <c r="V97" s="24"/>
      <c r="W97" s="24"/>
      <c r="X97" s="24"/>
      <c r="Y97" s="7"/>
      <c r="Z97" s="24"/>
      <c r="AA97" s="24"/>
      <c r="AB97" s="24"/>
      <c r="AC97" s="16"/>
      <c r="AG97" s="16"/>
      <c r="AH97" s="21"/>
      <c r="AI97" s="35"/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/>
      <c r="AQ97" s="36"/>
      <c r="AR97" s="36"/>
      <c r="AS97" s="36"/>
      <c r="AU97" s="35"/>
      <c r="AW97" s="16"/>
      <c r="AX97" s="49"/>
      <c r="AY97" s="24"/>
      <c r="AZ97" s="49"/>
      <c r="BA97" s="23"/>
      <c r="BB97" s="49"/>
      <c r="BC97" s="49"/>
      <c r="BD97" s="49"/>
      <c r="BE97" s="23"/>
      <c r="BF97" s="49"/>
      <c r="BG97" s="49"/>
      <c r="BH97" s="49"/>
      <c r="BI97" s="49"/>
      <c r="BJ97" s="79">
        <v>77.3</v>
      </c>
      <c r="BK97" s="75">
        <v>77.3</v>
      </c>
      <c r="BL97" s="75">
        <v>1003.5</v>
      </c>
      <c r="BM97" s="75">
        <v>1004.5</v>
      </c>
      <c r="BN97" s="18" t="s">
        <v>66</v>
      </c>
      <c r="BO97" s="38">
        <v>2</v>
      </c>
      <c r="BP97" s="38">
        <v>5.2</v>
      </c>
      <c r="BQ97" s="38">
        <v>2</v>
      </c>
      <c r="BR97" s="38" t="s">
        <v>67</v>
      </c>
      <c r="BS97" s="24">
        <v>7</v>
      </c>
      <c r="BT97" s="24"/>
      <c r="BU97" s="24"/>
      <c r="BV97" s="24"/>
      <c r="BW97" s="24"/>
      <c r="BX97" s="24"/>
      <c r="BY97" s="31"/>
      <c r="BZ97" s="25"/>
      <c r="CC97" s="48">
        <f t="shared" si="6"/>
        <v>0</v>
      </c>
      <c r="CD97" s="48">
        <f t="shared" si="7"/>
        <v>0</v>
      </c>
      <c r="CE97" s="48">
        <f t="shared" si="8"/>
        <v>0</v>
      </c>
      <c r="CF97" s="171">
        <f t="shared" si="9"/>
        <v>0</v>
      </c>
    </row>
    <row r="98" spans="1:84" s="48" customFormat="1" x14ac:dyDescent="0.25">
      <c r="A98" s="46">
        <v>42460</v>
      </c>
      <c r="B98" s="66" t="str">
        <f t="shared" si="10"/>
        <v>16091</v>
      </c>
      <c r="C98" s="48" t="s">
        <v>42</v>
      </c>
      <c r="D98" s="36" t="s">
        <v>95</v>
      </c>
      <c r="E98" s="24">
        <v>12</v>
      </c>
      <c r="F98" s="24">
        <v>5</v>
      </c>
      <c r="G98" s="24" t="s">
        <v>25</v>
      </c>
      <c r="H98" s="24">
        <v>1845</v>
      </c>
      <c r="I98" s="24">
        <f t="shared" si="12"/>
        <v>1245</v>
      </c>
      <c r="J98" s="20" t="s">
        <v>69</v>
      </c>
      <c r="K98" s="18"/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/>
      <c r="S98" s="24"/>
      <c r="T98" s="24"/>
      <c r="U98" s="24"/>
      <c r="V98" s="24"/>
      <c r="W98" s="24"/>
      <c r="X98" s="24"/>
      <c r="Y98" s="7"/>
      <c r="Z98" s="24"/>
      <c r="AA98" s="24"/>
      <c r="AB98" s="24"/>
      <c r="AC98" s="16"/>
      <c r="AG98" s="16"/>
      <c r="AH98" s="21"/>
      <c r="AI98" s="35"/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/>
      <c r="AQ98" s="36"/>
      <c r="AR98" s="36"/>
      <c r="AS98" s="36"/>
      <c r="AT98" s="36"/>
      <c r="AU98" s="35"/>
      <c r="AW98" s="16"/>
      <c r="AX98" s="49"/>
      <c r="AY98" s="24"/>
      <c r="AZ98" s="52"/>
      <c r="BA98" s="23"/>
      <c r="BB98" s="49"/>
      <c r="BC98" s="49"/>
      <c r="BD98" s="49"/>
      <c r="BE98" s="23"/>
      <c r="BF98" s="49"/>
      <c r="BG98" s="49"/>
      <c r="BH98" s="49"/>
      <c r="BI98" s="49"/>
      <c r="BJ98" s="79">
        <v>77.3</v>
      </c>
      <c r="BK98" s="75">
        <v>77.3</v>
      </c>
      <c r="BL98" s="75">
        <v>1003.5</v>
      </c>
      <c r="BM98" s="75">
        <v>1004.5</v>
      </c>
      <c r="BN98" s="18" t="s">
        <v>66</v>
      </c>
      <c r="BO98" s="38">
        <v>1</v>
      </c>
      <c r="BP98" s="38">
        <v>8.1999999999999993</v>
      </c>
      <c r="BQ98" s="38">
        <v>2</v>
      </c>
      <c r="BR98" s="38" t="s">
        <v>67</v>
      </c>
      <c r="BS98" s="24">
        <v>7</v>
      </c>
      <c r="BT98" s="24"/>
      <c r="BU98" s="24"/>
      <c r="BV98" s="24"/>
      <c r="BW98" s="24"/>
      <c r="BX98" s="24"/>
      <c r="BY98" s="31"/>
      <c r="BZ98" s="25"/>
      <c r="CC98" s="48">
        <f t="shared" si="6"/>
        <v>0</v>
      </c>
      <c r="CD98" s="48">
        <f t="shared" si="7"/>
        <v>0</v>
      </c>
      <c r="CE98" s="48">
        <f t="shared" si="8"/>
        <v>0</v>
      </c>
      <c r="CF98" s="171">
        <f t="shared" si="9"/>
        <v>0</v>
      </c>
    </row>
    <row r="99" spans="1:84" s="48" customFormat="1" x14ac:dyDescent="0.25">
      <c r="A99" s="46">
        <v>42460</v>
      </c>
      <c r="B99" s="66" t="str">
        <f t="shared" si="10"/>
        <v>16091</v>
      </c>
      <c r="C99" s="48" t="s">
        <v>42</v>
      </c>
      <c r="D99" s="36" t="s">
        <v>95</v>
      </c>
      <c r="E99" s="24">
        <v>12</v>
      </c>
      <c r="F99" s="24">
        <v>6</v>
      </c>
      <c r="G99" s="24" t="s">
        <v>25</v>
      </c>
      <c r="H99" s="24">
        <v>1859</v>
      </c>
      <c r="I99" s="24">
        <f t="shared" si="12"/>
        <v>1259</v>
      </c>
      <c r="J99" s="20" t="s">
        <v>69</v>
      </c>
      <c r="K99" s="18"/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/>
      <c r="S99" s="24"/>
      <c r="T99" s="24"/>
      <c r="U99" s="24"/>
      <c r="V99" s="24"/>
      <c r="W99" s="24"/>
      <c r="X99" s="24"/>
      <c r="Y99" s="7"/>
      <c r="Z99" s="24"/>
      <c r="AA99" s="24"/>
      <c r="AB99" s="24"/>
      <c r="AC99" s="16"/>
      <c r="AG99" s="16"/>
      <c r="AH99" s="21"/>
      <c r="AI99" s="35"/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/>
      <c r="AQ99" s="36"/>
      <c r="AR99" s="36"/>
      <c r="AS99" s="36"/>
      <c r="AU99" s="35"/>
      <c r="AW99" s="16"/>
      <c r="AX99" s="49"/>
      <c r="AY99" s="24"/>
      <c r="AZ99" s="49"/>
      <c r="BA99" s="23"/>
      <c r="BB99" s="49"/>
      <c r="BC99" s="49"/>
      <c r="BD99" s="49"/>
      <c r="BE99" s="23"/>
      <c r="BF99" s="49"/>
      <c r="BG99" s="49"/>
      <c r="BH99" s="49"/>
      <c r="BI99" s="49"/>
      <c r="BJ99" s="79">
        <v>77.3</v>
      </c>
      <c r="BK99" s="75">
        <v>77.3</v>
      </c>
      <c r="BL99" s="75">
        <v>1003.5</v>
      </c>
      <c r="BM99" s="75">
        <v>1004.5</v>
      </c>
      <c r="BN99" s="18" t="s">
        <v>66</v>
      </c>
      <c r="BO99" s="38">
        <v>1</v>
      </c>
      <c r="BP99" s="38">
        <v>7.5</v>
      </c>
      <c r="BQ99" s="38">
        <v>2</v>
      </c>
      <c r="BR99" s="38" t="s">
        <v>67</v>
      </c>
      <c r="BS99" s="24">
        <v>7</v>
      </c>
      <c r="BT99" s="24"/>
      <c r="BU99" s="24"/>
      <c r="BV99" s="24"/>
      <c r="BW99" s="24"/>
      <c r="BX99" s="24"/>
      <c r="BY99" s="31"/>
      <c r="BZ99" s="25"/>
      <c r="CC99" s="48">
        <f t="shared" si="6"/>
        <v>0</v>
      </c>
      <c r="CD99" s="48">
        <f t="shared" si="7"/>
        <v>0</v>
      </c>
      <c r="CE99" s="48">
        <f t="shared" si="8"/>
        <v>0</v>
      </c>
      <c r="CF99" s="171">
        <f t="shared" si="9"/>
        <v>0</v>
      </c>
    </row>
    <row r="100" spans="1:84" s="48" customFormat="1" x14ac:dyDescent="0.25">
      <c r="A100" s="46">
        <v>42460</v>
      </c>
      <c r="B100" s="66" t="str">
        <f t="shared" si="10"/>
        <v>16091</v>
      </c>
      <c r="C100" s="48" t="s">
        <v>42</v>
      </c>
      <c r="D100" s="36" t="s">
        <v>95</v>
      </c>
      <c r="E100" s="24">
        <v>12</v>
      </c>
      <c r="F100" s="24">
        <v>7</v>
      </c>
      <c r="G100" s="24" t="s">
        <v>25</v>
      </c>
      <c r="H100" s="24">
        <v>1912</v>
      </c>
      <c r="I100" s="24">
        <f t="shared" si="12"/>
        <v>1312</v>
      </c>
      <c r="J100" s="20" t="s">
        <v>69</v>
      </c>
      <c r="K100" s="18"/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/>
      <c r="S100" s="24"/>
      <c r="T100" s="24"/>
      <c r="U100" s="24"/>
      <c r="V100" s="24"/>
      <c r="W100" s="24"/>
      <c r="X100" s="24"/>
      <c r="Y100" s="7"/>
      <c r="Z100" s="24"/>
      <c r="AA100" s="24"/>
      <c r="AB100" s="24"/>
      <c r="AC100" s="16"/>
      <c r="AG100" s="16"/>
      <c r="AH100" s="21"/>
      <c r="AI100" s="35"/>
      <c r="AJ100" s="24">
        <v>0</v>
      </c>
      <c r="AK100" s="24">
        <v>0</v>
      </c>
      <c r="AL100" s="24">
        <v>0</v>
      </c>
      <c r="AM100" s="24">
        <v>1</v>
      </c>
      <c r="AN100" s="24">
        <v>0</v>
      </c>
      <c r="AO100" s="24">
        <v>0</v>
      </c>
      <c r="AP100" s="24"/>
      <c r="AQ100" s="36"/>
      <c r="AR100" s="36"/>
      <c r="AS100" s="36"/>
      <c r="AT100" s="37" t="s">
        <v>35</v>
      </c>
      <c r="AU100" s="35" t="s">
        <v>55</v>
      </c>
      <c r="AV100" s="48">
        <v>90</v>
      </c>
      <c r="AW100" s="16"/>
      <c r="AX100" s="49"/>
      <c r="AY100" s="24"/>
      <c r="AZ100" s="49"/>
      <c r="BA100" s="23"/>
      <c r="BB100" s="49"/>
      <c r="BC100" s="49"/>
      <c r="BD100" s="49"/>
      <c r="BE100" s="23"/>
      <c r="BF100" s="49"/>
      <c r="BG100" s="49"/>
      <c r="BH100" s="49"/>
      <c r="BI100" s="49"/>
      <c r="BJ100" s="79">
        <v>77.3</v>
      </c>
      <c r="BK100" s="75">
        <v>77.3</v>
      </c>
      <c r="BL100" s="75">
        <v>1003.5</v>
      </c>
      <c r="BM100" s="75">
        <v>1004.5</v>
      </c>
      <c r="BN100" s="18" t="s">
        <v>66</v>
      </c>
      <c r="BO100" s="38">
        <v>1</v>
      </c>
      <c r="BP100" s="38">
        <v>4.0999999999999996</v>
      </c>
      <c r="BQ100" s="38">
        <v>2</v>
      </c>
      <c r="BR100" s="38" t="s">
        <v>67</v>
      </c>
      <c r="BS100" s="24">
        <v>7</v>
      </c>
      <c r="BT100" s="24"/>
      <c r="BU100" s="24"/>
      <c r="BV100" s="24"/>
      <c r="BW100" s="24"/>
      <c r="BX100" s="24"/>
      <c r="BY100" s="31"/>
      <c r="BZ100" s="25"/>
      <c r="CC100" s="48">
        <f t="shared" si="6"/>
        <v>0</v>
      </c>
      <c r="CD100" s="48">
        <f t="shared" si="7"/>
        <v>0</v>
      </c>
      <c r="CE100" s="48">
        <f t="shared" si="8"/>
        <v>0</v>
      </c>
      <c r="CF100" s="171">
        <f t="shared" si="9"/>
        <v>0</v>
      </c>
    </row>
    <row r="101" spans="1:84" s="56" customFormat="1" x14ac:dyDescent="0.25">
      <c r="A101" s="54">
        <v>42460</v>
      </c>
      <c r="B101" s="55" t="str">
        <f t="shared" si="10"/>
        <v>16091</v>
      </c>
      <c r="C101" s="56" t="s">
        <v>42</v>
      </c>
      <c r="D101" s="56" t="s">
        <v>95</v>
      </c>
      <c r="E101" s="57">
        <v>12</v>
      </c>
      <c r="F101" s="57">
        <v>8</v>
      </c>
      <c r="G101" s="57" t="s">
        <v>25</v>
      </c>
      <c r="H101" s="57">
        <v>1922</v>
      </c>
      <c r="I101" s="57">
        <f t="shared" si="12"/>
        <v>1322</v>
      </c>
      <c r="J101" s="63" t="s">
        <v>69</v>
      </c>
      <c r="K101" s="19"/>
      <c r="L101" s="57">
        <v>0</v>
      </c>
      <c r="M101" s="57">
        <v>0</v>
      </c>
      <c r="N101" s="57">
        <v>0</v>
      </c>
      <c r="O101" s="57">
        <v>0</v>
      </c>
      <c r="P101" s="57">
        <v>0</v>
      </c>
      <c r="Q101" s="57">
        <v>0</v>
      </c>
      <c r="R101" s="57"/>
      <c r="S101" s="57"/>
      <c r="T101" s="57"/>
      <c r="U101" s="57"/>
      <c r="V101" s="57"/>
      <c r="W101" s="57"/>
      <c r="X101" s="57"/>
      <c r="Y101" s="70"/>
      <c r="Z101" s="57"/>
      <c r="AA101" s="57"/>
      <c r="AB101" s="57"/>
      <c r="AC101" s="72"/>
      <c r="AG101" s="72"/>
      <c r="AH101" s="58"/>
      <c r="AI101" s="19"/>
      <c r="AJ101" s="57">
        <v>0</v>
      </c>
      <c r="AK101" s="57">
        <v>0</v>
      </c>
      <c r="AL101" s="57">
        <v>0</v>
      </c>
      <c r="AM101" s="57">
        <v>0</v>
      </c>
      <c r="AN101" s="57">
        <v>0</v>
      </c>
      <c r="AO101" s="57">
        <v>0</v>
      </c>
      <c r="AP101" s="57"/>
      <c r="AU101" s="19"/>
      <c r="AW101" s="72"/>
      <c r="AX101" s="59"/>
      <c r="AY101" s="57"/>
      <c r="AZ101" s="59"/>
      <c r="BA101" s="105"/>
      <c r="BB101" s="59"/>
      <c r="BC101" s="59"/>
      <c r="BD101" s="59"/>
      <c r="BE101" s="105"/>
      <c r="BF101" s="59"/>
      <c r="BG101" s="59"/>
      <c r="BH101" s="59"/>
      <c r="BI101" s="59"/>
      <c r="BJ101" s="81">
        <v>77.3</v>
      </c>
      <c r="BK101" s="59">
        <v>77.3</v>
      </c>
      <c r="BL101" s="59">
        <v>1003.5</v>
      </c>
      <c r="BM101" s="59">
        <v>1004.5</v>
      </c>
      <c r="BN101" s="19" t="s">
        <v>66</v>
      </c>
      <c r="BO101" s="57">
        <v>2</v>
      </c>
      <c r="BP101" s="57">
        <v>7.1</v>
      </c>
      <c r="BQ101" s="57">
        <v>2</v>
      </c>
      <c r="BR101" s="57" t="s">
        <v>67</v>
      </c>
      <c r="BS101" s="57">
        <v>7</v>
      </c>
      <c r="BT101" s="57"/>
      <c r="BU101" s="57"/>
      <c r="BV101" s="57"/>
      <c r="BW101" s="57"/>
      <c r="BX101" s="57"/>
      <c r="BY101" s="61"/>
      <c r="BZ101" s="62"/>
      <c r="CC101" s="48">
        <f t="shared" si="6"/>
        <v>0</v>
      </c>
      <c r="CD101" s="48">
        <f t="shared" si="7"/>
        <v>0</v>
      </c>
      <c r="CE101" s="48">
        <f t="shared" si="8"/>
        <v>0</v>
      </c>
      <c r="CF101" s="171">
        <f t="shared" si="9"/>
        <v>0</v>
      </c>
    </row>
    <row r="102" spans="1:84" s="48" customFormat="1" x14ac:dyDescent="0.25">
      <c r="A102" s="46">
        <v>42460</v>
      </c>
      <c r="B102" s="66" t="str">
        <f t="shared" si="10"/>
        <v>16091</v>
      </c>
      <c r="C102" s="48" t="s">
        <v>42</v>
      </c>
      <c r="D102" s="48" t="s">
        <v>86</v>
      </c>
      <c r="E102" s="24">
        <v>13</v>
      </c>
      <c r="F102" s="24">
        <v>1</v>
      </c>
      <c r="G102" s="24" t="s">
        <v>25</v>
      </c>
      <c r="H102" s="24">
        <v>1731</v>
      </c>
      <c r="I102" s="24">
        <f t="shared" si="12"/>
        <v>1131</v>
      </c>
      <c r="J102" s="20" t="s">
        <v>69</v>
      </c>
      <c r="K102" s="18"/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/>
      <c r="S102" s="38"/>
      <c r="T102" s="38"/>
      <c r="U102" s="38"/>
      <c r="V102" s="38"/>
      <c r="W102" s="38"/>
      <c r="X102" s="38"/>
      <c r="Y102" s="26"/>
      <c r="Z102" s="38"/>
      <c r="AA102" s="38"/>
      <c r="AB102" s="38"/>
      <c r="AC102" s="16"/>
      <c r="AG102" s="16"/>
      <c r="AH102" s="21"/>
      <c r="AI102" s="35"/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38"/>
      <c r="AQ102" s="36"/>
      <c r="AR102" s="36"/>
      <c r="AS102" s="36"/>
      <c r="AU102" s="35"/>
      <c r="AW102" s="16"/>
      <c r="AX102" s="49"/>
      <c r="AY102" s="24"/>
      <c r="AZ102" s="49"/>
      <c r="BA102" s="23"/>
      <c r="BB102" s="49"/>
      <c r="BC102" s="49"/>
      <c r="BD102" s="49"/>
      <c r="BE102" s="23"/>
      <c r="BF102" s="49"/>
      <c r="BG102" s="49"/>
      <c r="BH102" s="49"/>
      <c r="BI102" s="49"/>
      <c r="BJ102" s="79">
        <v>76.2</v>
      </c>
      <c r="BK102" s="75">
        <v>75.7</v>
      </c>
      <c r="BL102" s="75">
        <v>1004.3</v>
      </c>
      <c r="BM102" s="75">
        <v>1004.4</v>
      </c>
      <c r="BN102" s="18" t="s">
        <v>66</v>
      </c>
      <c r="BO102" s="38">
        <v>1</v>
      </c>
      <c r="BP102" s="38">
        <v>11.7</v>
      </c>
      <c r="BQ102" s="38">
        <v>2</v>
      </c>
      <c r="BR102" s="38" t="s">
        <v>67</v>
      </c>
      <c r="BS102" s="24">
        <v>7</v>
      </c>
      <c r="BT102" s="24"/>
      <c r="BU102" s="24"/>
      <c r="BV102" s="24"/>
      <c r="BW102" s="24"/>
      <c r="BX102" s="24"/>
      <c r="BY102" s="31"/>
      <c r="BZ102" s="25"/>
      <c r="CC102" s="48">
        <f t="shared" si="6"/>
        <v>0</v>
      </c>
      <c r="CD102" s="48">
        <f t="shared" si="7"/>
        <v>0</v>
      </c>
      <c r="CE102" s="48">
        <f t="shared" si="8"/>
        <v>0</v>
      </c>
      <c r="CF102" s="171">
        <f t="shared" si="9"/>
        <v>0</v>
      </c>
    </row>
    <row r="103" spans="1:84" s="48" customFormat="1" x14ac:dyDescent="0.25">
      <c r="A103" s="46">
        <v>42460</v>
      </c>
      <c r="B103" s="66" t="str">
        <f t="shared" si="10"/>
        <v>16091</v>
      </c>
      <c r="C103" s="48" t="s">
        <v>42</v>
      </c>
      <c r="D103" s="48" t="s">
        <v>86</v>
      </c>
      <c r="E103" s="24">
        <v>13</v>
      </c>
      <c r="F103" s="24">
        <v>2</v>
      </c>
      <c r="G103" s="24" t="s">
        <v>25</v>
      </c>
      <c r="H103" s="24">
        <v>1743</v>
      </c>
      <c r="I103" s="24">
        <f t="shared" si="12"/>
        <v>1143</v>
      </c>
      <c r="J103" s="20" t="s">
        <v>69</v>
      </c>
      <c r="K103" s="18"/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/>
      <c r="S103" s="38"/>
      <c r="T103" s="38"/>
      <c r="U103" s="38"/>
      <c r="V103" s="38"/>
      <c r="W103" s="38"/>
      <c r="X103" s="38"/>
      <c r="Y103" s="26"/>
      <c r="Z103" s="38"/>
      <c r="AA103" s="38"/>
      <c r="AB103" s="38"/>
      <c r="AC103" s="16"/>
      <c r="AG103" s="16"/>
      <c r="AH103" s="21"/>
      <c r="AI103" s="35"/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38"/>
      <c r="AQ103" s="36"/>
      <c r="AR103" s="36"/>
      <c r="AS103" s="36"/>
      <c r="AU103" s="35"/>
      <c r="AW103" s="16"/>
      <c r="AX103" s="49"/>
      <c r="AY103" s="24"/>
      <c r="AZ103" s="49"/>
      <c r="BA103" s="23"/>
      <c r="BB103" s="49"/>
      <c r="BC103" s="49"/>
      <c r="BD103" s="49"/>
      <c r="BE103" s="23"/>
      <c r="BF103" s="49"/>
      <c r="BG103" s="49"/>
      <c r="BH103" s="49"/>
      <c r="BI103" s="49"/>
      <c r="BJ103" s="79">
        <v>76.2</v>
      </c>
      <c r="BK103" s="75">
        <v>75.7</v>
      </c>
      <c r="BL103" s="75">
        <v>1004.3</v>
      </c>
      <c r="BM103" s="75">
        <v>1004.4</v>
      </c>
      <c r="BN103" s="18" t="s">
        <v>66</v>
      </c>
      <c r="BO103" s="38">
        <v>1</v>
      </c>
      <c r="BP103" s="38">
        <v>2.9</v>
      </c>
      <c r="BQ103" s="38">
        <v>2</v>
      </c>
      <c r="BR103" s="38" t="s">
        <v>67</v>
      </c>
      <c r="BS103" s="24">
        <v>7</v>
      </c>
      <c r="BT103" s="24"/>
      <c r="BU103" s="24"/>
      <c r="BV103" s="24"/>
      <c r="BW103" s="24"/>
      <c r="BX103" s="24"/>
      <c r="BY103" s="31"/>
      <c r="BZ103" s="25"/>
      <c r="CC103" s="48">
        <f t="shared" si="6"/>
        <v>0</v>
      </c>
      <c r="CD103" s="48">
        <f t="shared" si="7"/>
        <v>0</v>
      </c>
      <c r="CE103" s="48">
        <f t="shared" si="8"/>
        <v>0</v>
      </c>
      <c r="CF103" s="171">
        <f t="shared" si="9"/>
        <v>0</v>
      </c>
    </row>
    <row r="104" spans="1:84" s="48" customFormat="1" x14ac:dyDescent="0.25">
      <c r="A104" s="46">
        <v>42460</v>
      </c>
      <c r="B104" s="66" t="str">
        <f t="shared" si="10"/>
        <v>16091</v>
      </c>
      <c r="C104" s="48" t="s">
        <v>42</v>
      </c>
      <c r="D104" s="48" t="s">
        <v>86</v>
      </c>
      <c r="E104" s="24">
        <v>13</v>
      </c>
      <c r="F104" s="24">
        <v>3</v>
      </c>
      <c r="G104" s="24" t="s">
        <v>25</v>
      </c>
      <c r="H104" s="24">
        <v>1755</v>
      </c>
      <c r="I104" s="24">
        <f t="shared" si="12"/>
        <v>1155</v>
      </c>
      <c r="J104" s="20" t="s">
        <v>69</v>
      </c>
      <c r="K104" s="18"/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/>
      <c r="S104" s="38"/>
      <c r="T104" s="38"/>
      <c r="U104" s="38"/>
      <c r="V104" s="38"/>
      <c r="W104" s="38"/>
      <c r="X104" s="38"/>
      <c r="Y104" s="26"/>
      <c r="Z104" s="38"/>
      <c r="AA104" s="38"/>
      <c r="AB104" s="38"/>
      <c r="AC104" s="16"/>
      <c r="AG104" s="16"/>
      <c r="AH104" s="21"/>
      <c r="AI104" s="35"/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38"/>
      <c r="AQ104" s="36"/>
      <c r="AR104" s="36"/>
      <c r="AS104" s="36"/>
      <c r="AU104" s="35"/>
      <c r="AW104" s="16"/>
      <c r="AX104" s="49"/>
      <c r="AY104" s="24"/>
      <c r="AZ104" s="49"/>
      <c r="BA104" s="23"/>
      <c r="BB104" s="49"/>
      <c r="BC104" s="49"/>
      <c r="BD104" s="49"/>
      <c r="BE104" s="23"/>
      <c r="BF104" s="49"/>
      <c r="BG104" s="49"/>
      <c r="BH104" s="49"/>
      <c r="BI104" s="49"/>
      <c r="BJ104" s="79">
        <v>76.2</v>
      </c>
      <c r="BK104" s="75">
        <v>75.7</v>
      </c>
      <c r="BL104" s="75">
        <v>1004.3</v>
      </c>
      <c r="BM104" s="75">
        <v>1004.4</v>
      </c>
      <c r="BN104" s="18" t="s">
        <v>66</v>
      </c>
      <c r="BO104" s="38">
        <v>1</v>
      </c>
      <c r="BP104" s="38">
        <v>11.1</v>
      </c>
      <c r="BQ104" s="38">
        <v>2</v>
      </c>
      <c r="BR104" s="38" t="s">
        <v>67</v>
      </c>
      <c r="BS104" s="24">
        <v>7</v>
      </c>
      <c r="BT104" s="24"/>
      <c r="BU104" s="24"/>
      <c r="BV104" s="24"/>
      <c r="BW104" s="24"/>
      <c r="BX104" s="24"/>
      <c r="BY104" s="31"/>
      <c r="BZ104" s="25"/>
      <c r="CC104" s="48">
        <f t="shared" si="6"/>
        <v>0</v>
      </c>
      <c r="CD104" s="48">
        <f t="shared" si="7"/>
        <v>0</v>
      </c>
      <c r="CE104" s="48">
        <f t="shared" si="8"/>
        <v>0</v>
      </c>
      <c r="CF104" s="171">
        <f t="shared" si="9"/>
        <v>0</v>
      </c>
    </row>
    <row r="105" spans="1:84" s="48" customFormat="1" x14ac:dyDescent="0.25">
      <c r="A105" s="46">
        <v>42460</v>
      </c>
      <c r="B105" s="66" t="str">
        <f t="shared" si="10"/>
        <v>16091</v>
      </c>
      <c r="C105" s="48" t="s">
        <v>42</v>
      </c>
      <c r="D105" s="48" t="s">
        <v>86</v>
      </c>
      <c r="E105" s="24">
        <v>13</v>
      </c>
      <c r="F105" s="24">
        <v>4</v>
      </c>
      <c r="G105" s="24" t="s">
        <v>25</v>
      </c>
      <c r="H105" s="24">
        <v>1806</v>
      </c>
      <c r="I105" s="24">
        <f t="shared" si="12"/>
        <v>1206</v>
      </c>
      <c r="J105" s="20" t="s">
        <v>69</v>
      </c>
      <c r="K105" s="18"/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/>
      <c r="S105" s="38"/>
      <c r="T105" s="38"/>
      <c r="U105" s="38"/>
      <c r="V105" s="38"/>
      <c r="W105" s="38"/>
      <c r="X105" s="38"/>
      <c r="Y105" s="26"/>
      <c r="Z105" s="38"/>
      <c r="AA105" s="38"/>
      <c r="AB105" s="38"/>
      <c r="AC105" s="16"/>
      <c r="AG105" s="16"/>
      <c r="AH105" s="21"/>
      <c r="AI105" s="35"/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38"/>
      <c r="AQ105" s="36"/>
      <c r="AR105" s="36"/>
      <c r="AS105" s="36"/>
      <c r="AU105" s="35"/>
      <c r="AW105" s="16"/>
      <c r="AX105" s="49"/>
      <c r="AY105" s="24"/>
      <c r="AZ105" s="49"/>
      <c r="BA105" s="23"/>
      <c r="BB105" s="49"/>
      <c r="BC105" s="49"/>
      <c r="BD105" s="49"/>
      <c r="BE105" s="23"/>
      <c r="BF105" s="49"/>
      <c r="BG105" s="49"/>
      <c r="BH105" s="49"/>
      <c r="BI105" s="49"/>
      <c r="BJ105" s="79">
        <v>76.2</v>
      </c>
      <c r="BK105" s="75">
        <v>75.7</v>
      </c>
      <c r="BL105" s="75">
        <v>1004.3</v>
      </c>
      <c r="BM105" s="75">
        <v>1004.4</v>
      </c>
      <c r="BN105" s="18" t="s">
        <v>66</v>
      </c>
      <c r="BO105" s="38">
        <v>1</v>
      </c>
      <c r="BP105" s="38">
        <v>9.8000000000000007</v>
      </c>
      <c r="BQ105" s="38">
        <v>2</v>
      </c>
      <c r="BR105" s="38" t="s">
        <v>67</v>
      </c>
      <c r="BS105" s="24">
        <v>7</v>
      </c>
      <c r="BT105" s="24"/>
      <c r="BU105" s="24"/>
      <c r="BV105" s="24"/>
      <c r="BW105" s="24"/>
      <c r="BX105" s="24"/>
      <c r="BY105" s="31"/>
      <c r="BZ105" s="25"/>
      <c r="CC105" s="48">
        <f t="shared" si="6"/>
        <v>0</v>
      </c>
      <c r="CD105" s="48">
        <f t="shared" si="7"/>
        <v>0</v>
      </c>
      <c r="CE105" s="48">
        <f t="shared" si="8"/>
        <v>0</v>
      </c>
      <c r="CF105" s="171">
        <f t="shared" si="9"/>
        <v>0</v>
      </c>
    </row>
    <row r="106" spans="1:84" s="48" customFormat="1" x14ac:dyDescent="0.25">
      <c r="A106" s="46">
        <v>42460</v>
      </c>
      <c r="B106" s="66" t="str">
        <f t="shared" si="10"/>
        <v>16091</v>
      </c>
      <c r="C106" s="48" t="s">
        <v>42</v>
      </c>
      <c r="D106" s="48" t="s">
        <v>86</v>
      </c>
      <c r="E106" s="24">
        <v>13</v>
      </c>
      <c r="F106" s="24">
        <v>5</v>
      </c>
      <c r="G106" s="24" t="s">
        <v>25</v>
      </c>
      <c r="H106" s="24">
        <v>1818</v>
      </c>
      <c r="I106" s="24">
        <f t="shared" si="12"/>
        <v>1218</v>
      </c>
      <c r="J106" s="20" t="s">
        <v>69</v>
      </c>
      <c r="K106" s="18"/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/>
      <c r="S106" s="38"/>
      <c r="T106" s="38"/>
      <c r="U106" s="38"/>
      <c r="V106" s="38"/>
      <c r="W106" s="38"/>
      <c r="X106" s="38"/>
      <c r="Y106" s="26"/>
      <c r="Z106" s="38"/>
      <c r="AA106" s="38"/>
      <c r="AB106" s="38"/>
      <c r="AC106" s="16"/>
      <c r="AG106" s="16"/>
      <c r="AH106" s="21"/>
      <c r="AI106" s="35"/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38"/>
      <c r="AQ106" s="36"/>
      <c r="AR106" s="36"/>
      <c r="AS106" s="36"/>
      <c r="AU106" s="35"/>
      <c r="AW106" s="16"/>
      <c r="AX106" s="49"/>
      <c r="AY106" s="24"/>
      <c r="AZ106" s="49"/>
      <c r="BA106" s="23"/>
      <c r="BB106" s="49"/>
      <c r="BC106" s="49"/>
      <c r="BD106" s="49"/>
      <c r="BE106" s="23"/>
      <c r="BF106" s="49"/>
      <c r="BG106" s="49"/>
      <c r="BH106" s="49"/>
      <c r="BI106" s="49"/>
      <c r="BJ106" s="79">
        <v>76.2</v>
      </c>
      <c r="BK106" s="75">
        <v>75.7</v>
      </c>
      <c r="BL106" s="75">
        <v>1004.3</v>
      </c>
      <c r="BM106" s="75">
        <v>1004.4</v>
      </c>
      <c r="BN106" s="18" t="s">
        <v>66</v>
      </c>
      <c r="BO106" s="38">
        <v>1</v>
      </c>
      <c r="BP106" s="38">
        <v>7.5</v>
      </c>
      <c r="BQ106" s="38">
        <v>2</v>
      </c>
      <c r="BR106" s="38" t="s">
        <v>67</v>
      </c>
      <c r="BS106" s="24">
        <v>7</v>
      </c>
      <c r="BT106" s="24"/>
      <c r="BU106" s="24"/>
      <c r="BV106" s="24"/>
      <c r="BW106" s="24"/>
      <c r="BX106" s="24"/>
      <c r="BY106" s="31"/>
      <c r="BZ106" s="25"/>
      <c r="CC106" s="48">
        <f t="shared" si="6"/>
        <v>0</v>
      </c>
      <c r="CD106" s="48">
        <f t="shared" si="7"/>
        <v>0</v>
      </c>
      <c r="CE106" s="48">
        <f t="shared" si="8"/>
        <v>0</v>
      </c>
      <c r="CF106" s="171">
        <f t="shared" si="9"/>
        <v>0</v>
      </c>
    </row>
    <row r="107" spans="1:84" s="48" customFormat="1" x14ac:dyDescent="0.25">
      <c r="A107" s="46">
        <v>42460</v>
      </c>
      <c r="B107" s="66" t="str">
        <f t="shared" si="10"/>
        <v>16091</v>
      </c>
      <c r="C107" s="48" t="s">
        <v>42</v>
      </c>
      <c r="D107" s="48" t="s">
        <v>86</v>
      </c>
      <c r="E107" s="24">
        <v>13</v>
      </c>
      <c r="F107" s="24">
        <v>6</v>
      </c>
      <c r="G107" s="24" t="s">
        <v>25</v>
      </c>
      <c r="H107" s="24">
        <v>1831</v>
      </c>
      <c r="I107" s="24">
        <f t="shared" si="12"/>
        <v>1231</v>
      </c>
      <c r="J107" s="20" t="s">
        <v>69</v>
      </c>
      <c r="K107" s="18"/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/>
      <c r="S107" s="38"/>
      <c r="T107" s="38"/>
      <c r="U107" s="38"/>
      <c r="V107" s="38"/>
      <c r="W107" s="38"/>
      <c r="X107" s="38"/>
      <c r="Y107" s="26"/>
      <c r="Z107" s="38"/>
      <c r="AA107" s="38"/>
      <c r="AB107" s="38"/>
      <c r="AC107" s="16"/>
      <c r="AG107" s="16"/>
      <c r="AH107" s="21"/>
      <c r="AI107" s="35"/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38"/>
      <c r="AQ107" s="36"/>
      <c r="AR107" s="36"/>
      <c r="AS107" s="36"/>
      <c r="AU107" s="35"/>
      <c r="AW107" s="16"/>
      <c r="AX107" s="49"/>
      <c r="AY107" s="24"/>
      <c r="AZ107" s="49"/>
      <c r="BA107" s="23"/>
      <c r="BB107" s="49"/>
      <c r="BC107" s="49"/>
      <c r="BD107" s="49"/>
      <c r="BE107" s="23"/>
      <c r="BF107" s="49"/>
      <c r="BG107" s="49"/>
      <c r="BH107" s="49"/>
      <c r="BI107" s="49"/>
      <c r="BJ107" s="79">
        <v>76.2</v>
      </c>
      <c r="BK107" s="75">
        <v>75.7</v>
      </c>
      <c r="BL107" s="75">
        <v>1004.3</v>
      </c>
      <c r="BM107" s="75">
        <v>1004.4</v>
      </c>
      <c r="BN107" s="18" t="s">
        <v>66</v>
      </c>
      <c r="BO107" s="38">
        <v>1</v>
      </c>
      <c r="BP107" s="38">
        <v>3.3</v>
      </c>
      <c r="BQ107" s="38">
        <v>2</v>
      </c>
      <c r="BR107" s="38" t="s">
        <v>67</v>
      </c>
      <c r="BS107" s="38">
        <v>7</v>
      </c>
      <c r="BT107" s="38"/>
      <c r="BU107" s="24"/>
      <c r="BV107" s="24"/>
      <c r="BW107" s="24"/>
      <c r="BX107" s="24"/>
      <c r="BY107" s="31"/>
      <c r="BZ107" s="25"/>
      <c r="CC107" s="48">
        <f t="shared" si="6"/>
        <v>0</v>
      </c>
      <c r="CD107" s="48">
        <f t="shared" si="7"/>
        <v>0</v>
      </c>
      <c r="CE107" s="48">
        <f t="shared" si="8"/>
        <v>0</v>
      </c>
      <c r="CF107" s="171">
        <f t="shared" si="9"/>
        <v>0</v>
      </c>
    </row>
    <row r="108" spans="1:84" s="48" customFormat="1" x14ac:dyDescent="0.25">
      <c r="A108" s="46">
        <v>42460</v>
      </c>
      <c r="B108" s="66" t="str">
        <f t="shared" si="10"/>
        <v>16091</v>
      </c>
      <c r="C108" s="48" t="s">
        <v>42</v>
      </c>
      <c r="D108" s="48" t="s">
        <v>86</v>
      </c>
      <c r="E108" s="24">
        <v>13</v>
      </c>
      <c r="F108" s="24">
        <v>7</v>
      </c>
      <c r="G108" s="24" t="s">
        <v>25</v>
      </c>
      <c r="H108" s="24">
        <v>1844</v>
      </c>
      <c r="I108" s="24">
        <f t="shared" si="12"/>
        <v>1244</v>
      </c>
      <c r="J108" s="20" t="s">
        <v>69</v>
      </c>
      <c r="K108" s="18"/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/>
      <c r="S108" s="38"/>
      <c r="T108" s="38"/>
      <c r="U108" s="38"/>
      <c r="V108" s="38"/>
      <c r="W108" s="38"/>
      <c r="X108" s="38"/>
      <c r="Y108" s="26"/>
      <c r="Z108" s="38"/>
      <c r="AA108" s="38"/>
      <c r="AB108" s="38"/>
      <c r="AC108" s="16"/>
      <c r="AG108" s="16"/>
      <c r="AH108" s="21"/>
      <c r="AI108" s="35"/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38"/>
      <c r="AQ108" s="36"/>
      <c r="AR108" s="36"/>
      <c r="AS108" s="36"/>
      <c r="AU108" s="35"/>
      <c r="AW108" s="16"/>
      <c r="AX108" s="49"/>
      <c r="AY108" s="24"/>
      <c r="AZ108" s="49"/>
      <c r="BA108" s="23"/>
      <c r="BB108" s="49"/>
      <c r="BC108" s="49"/>
      <c r="BD108" s="49"/>
      <c r="BE108" s="23"/>
      <c r="BF108" s="49"/>
      <c r="BG108" s="49"/>
      <c r="BH108" s="49"/>
      <c r="BI108" s="49"/>
      <c r="BJ108" s="79">
        <v>76.2</v>
      </c>
      <c r="BK108" s="75">
        <v>75.7</v>
      </c>
      <c r="BL108" s="75">
        <v>1004.3</v>
      </c>
      <c r="BM108" s="75">
        <v>1004.4</v>
      </c>
      <c r="BN108" s="18" t="s">
        <v>66</v>
      </c>
      <c r="BO108" s="38">
        <v>1</v>
      </c>
      <c r="BP108" s="38">
        <v>6.7</v>
      </c>
      <c r="BQ108" s="38">
        <v>2</v>
      </c>
      <c r="BR108" s="38" t="s">
        <v>67</v>
      </c>
      <c r="BS108" s="38">
        <v>7</v>
      </c>
      <c r="BT108" s="38"/>
      <c r="BU108" s="24"/>
      <c r="BV108" s="24"/>
      <c r="BW108" s="24"/>
      <c r="BX108" s="24"/>
      <c r="BY108" s="31"/>
      <c r="BZ108" s="25"/>
      <c r="CC108" s="48">
        <f t="shared" si="6"/>
        <v>0</v>
      </c>
      <c r="CD108" s="48">
        <f t="shared" si="7"/>
        <v>0</v>
      </c>
      <c r="CE108" s="48">
        <f t="shared" si="8"/>
        <v>0</v>
      </c>
      <c r="CF108" s="171">
        <f t="shared" si="9"/>
        <v>0</v>
      </c>
    </row>
    <row r="109" spans="1:84" s="56" customFormat="1" x14ac:dyDescent="0.25">
      <c r="A109" s="54">
        <v>42460</v>
      </c>
      <c r="B109" s="55" t="str">
        <f t="shared" si="10"/>
        <v>16091</v>
      </c>
      <c r="C109" s="56" t="s">
        <v>42</v>
      </c>
      <c r="D109" s="48" t="s">
        <v>86</v>
      </c>
      <c r="E109" s="57">
        <v>13</v>
      </c>
      <c r="F109" s="57">
        <v>8</v>
      </c>
      <c r="G109" s="57" t="s">
        <v>25</v>
      </c>
      <c r="H109" s="57">
        <v>1900</v>
      </c>
      <c r="I109" s="57">
        <f t="shared" si="12"/>
        <v>1300</v>
      </c>
      <c r="J109" s="58" t="s">
        <v>69</v>
      </c>
      <c r="K109" s="19"/>
      <c r="L109" s="57">
        <v>0</v>
      </c>
      <c r="M109" s="57">
        <v>0</v>
      </c>
      <c r="N109" s="57">
        <v>0</v>
      </c>
      <c r="O109" s="57">
        <v>0</v>
      </c>
      <c r="P109" s="57">
        <v>0</v>
      </c>
      <c r="Q109" s="57">
        <v>0</v>
      </c>
      <c r="R109" s="57"/>
      <c r="S109" s="57"/>
      <c r="T109" s="57"/>
      <c r="U109" s="57"/>
      <c r="V109" s="57"/>
      <c r="W109" s="57"/>
      <c r="X109" s="57"/>
      <c r="Y109" s="70"/>
      <c r="Z109" s="57"/>
      <c r="AA109" s="57"/>
      <c r="AB109" s="57"/>
      <c r="AC109" s="72"/>
      <c r="AG109" s="72"/>
      <c r="AH109" s="58"/>
      <c r="AI109" s="19"/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57"/>
      <c r="AU109" s="19"/>
      <c r="AW109" s="72"/>
      <c r="AX109" s="59"/>
      <c r="AY109" s="57"/>
      <c r="AZ109" s="59"/>
      <c r="BA109" s="105"/>
      <c r="BB109" s="59"/>
      <c r="BC109" s="59"/>
      <c r="BD109" s="59"/>
      <c r="BE109" s="105"/>
      <c r="BF109" s="59"/>
      <c r="BG109" s="59"/>
      <c r="BH109" s="59"/>
      <c r="BI109" s="59"/>
      <c r="BJ109" s="81">
        <v>76.2</v>
      </c>
      <c r="BK109" s="59">
        <v>75.7</v>
      </c>
      <c r="BL109" s="59">
        <v>1004.3</v>
      </c>
      <c r="BM109" s="59">
        <v>1004.4</v>
      </c>
      <c r="BN109" s="19" t="s">
        <v>63</v>
      </c>
      <c r="BO109" s="57">
        <v>1</v>
      </c>
      <c r="BP109" s="57">
        <v>5.8</v>
      </c>
      <c r="BQ109" s="57">
        <v>2</v>
      </c>
      <c r="BR109" s="57" t="s">
        <v>67</v>
      </c>
      <c r="BS109" s="57">
        <v>7</v>
      </c>
      <c r="BT109" s="57"/>
      <c r="BU109" s="57"/>
      <c r="BV109" s="57"/>
      <c r="BW109" s="57"/>
      <c r="BX109" s="57"/>
      <c r="BY109" s="61"/>
      <c r="BZ109" s="62"/>
      <c r="CC109" s="48">
        <f t="shared" si="6"/>
        <v>0</v>
      </c>
      <c r="CD109" s="48">
        <f t="shared" si="7"/>
        <v>0</v>
      </c>
      <c r="CE109" s="48">
        <f t="shared" si="8"/>
        <v>0</v>
      </c>
      <c r="CF109" s="171">
        <f t="shared" si="9"/>
        <v>0</v>
      </c>
    </row>
    <row r="110" spans="1:84" s="48" customFormat="1" x14ac:dyDescent="0.25">
      <c r="A110" s="46">
        <v>42460</v>
      </c>
      <c r="B110" s="66" t="str">
        <f t="shared" si="10"/>
        <v>16091</v>
      </c>
      <c r="C110" s="48" t="s">
        <v>42</v>
      </c>
      <c r="D110" s="48" t="s">
        <v>24</v>
      </c>
      <c r="E110" s="24">
        <v>14</v>
      </c>
      <c r="F110" s="24">
        <v>1</v>
      </c>
      <c r="G110" s="24" t="s">
        <v>25</v>
      </c>
      <c r="H110" s="24">
        <v>1745</v>
      </c>
      <c r="I110" s="24">
        <f t="shared" si="12"/>
        <v>1145</v>
      </c>
      <c r="J110" s="20" t="s">
        <v>69</v>
      </c>
      <c r="K110" s="18"/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/>
      <c r="S110" s="24"/>
      <c r="T110" s="24"/>
      <c r="U110" s="24"/>
      <c r="V110" s="24"/>
      <c r="W110" s="24"/>
      <c r="X110" s="24"/>
      <c r="Y110" s="7"/>
      <c r="Z110" s="24"/>
      <c r="AA110" s="24"/>
      <c r="AB110" s="24"/>
      <c r="AC110" s="16"/>
      <c r="AG110" s="16"/>
      <c r="AH110" s="21"/>
      <c r="AI110" s="35"/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/>
      <c r="AQ110" s="36"/>
      <c r="AR110" s="36"/>
      <c r="AS110" s="36"/>
      <c r="AU110" s="35"/>
      <c r="AW110" s="16"/>
      <c r="AX110" s="49"/>
      <c r="AY110" s="24"/>
      <c r="AZ110" s="49"/>
      <c r="BA110" s="23"/>
      <c r="BB110" s="49"/>
      <c r="BC110" s="49"/>
      <c r="BD110" s="49"/>
      <c r="BE110" s="23"/>
      <c r="BF110" s="49"/>
      <c r="BG110" s="49"/>
      <c r="BH110" s="49"/>
      <c r="BI110" s="49"/>
      <c r="BJ110" s="79">
        <v>79.900000000000006</v>
      </c>
      <c r="BK110" s="75">
        <v>75.7</v>
      </c>
      <c r="BL110" s="75">
        <v>1004.5</v>
      </c>
      <c r="BM110" s="75">
        <v>1005</v>
      </c>
      <c r="BN110" s="18">
        <v>0</v>
      </c>
      <c r="BO110" s="38">
        <v>1</v>
      </c>
      <c r="BP110" s="38">
        <v>1.1000000000000001</v>
      </c>
      <c r="BQ110" s="38">
        <v>2</v>
      </c>
      <c r="BR110" s="38" t="s">
        <v>67</v>
      </c>
      <c r="BS110" s="24">
        <v>7</v>
      </c>
      <c r="BT110" s="24"/>
      <c r="BU110" s="24"/>
      <c r="BV110" s="24"/>
      <c r="BW110" s="24"/>
      <c r="BX110" s="24"/>
      <c r="BY110" s="31"/>
      <c r="BZ110" s="25"/>
      <c r="CC110" s="48">
        <f t="shared" si="6"/>
        <v>0</v>
      </c>
      <c r="CD110" s="48">
        <f t="shared" si="7"/>
        <v>0</v>
      </c>
      <c r="CE110" s="48">
        <f t="shared" si="8"/>
        <v>0</v>
      </c>
      <c r="CF110" s="171">
        <f t="shared" si="9"/>
        <v>0</v>
      </c>
    </row>
    <row r="111" spans="1:84" x14ac:dyDescent="0.25">
      <c r="A111" s="46">
        <v>42460</v>
      </c>
      <c r="B111" s="66" t="str">
        <f t="shared" si="10"/>
        <v>16091</v>
      </c>
      <c r="C111" s="48" t="s">
        <v>42</v>
      </c>
      <c r="D111" t="s">
        <v>24</v>
      </c>
      <c r="E111" s="24">
        <v>14</v>
      </c>
      <c r="F111" s="24">
        <v>2</v>
      </c>
      <c r="G111" s="24" t="s">
        <v>25</v>
      </c>
      <c r="H111" s="24">
        <v>1756</v>
      </c>
      <c r="I111" s="24">
        <f t="shared" si="12"/>
        <v>1156</v>
      </c>
      <c r="J111" s="14" t="s">
        <v>69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BI111" s="22"/>
      <c r="BJ111" s="80">
        <v>79.900000000000006</v>
      </c>
      <c r="BK111" s="42">
        <v>75.7</v>
      </c>
      <c r="BL111" s="42">
        <v>1004.5</v>
      </c>
      <c r="BM111" s="42">
        <v>1005</v>
      </c>
      <c r="BN111" s="9">
        <v>0</v>
      </c>
      <c r="BO111" s="11">
        <v>1</v>
      </c>
      <c r="BP111" s="11">
        <v>3.4</v>
      </c>
      <c r="BQ111" s="11">
        <v>2</v>
      </c>
      <c r="BR111" s="11" t="s">
        <v>67</v>
      </c>
      <c r="BS111" s="1">
        <v>7</v>
      </c>
      <c r="BU111" s="1"/>
      <c r="BV111" s="1"/>
      <c r="BW111" s="1"/>
      <c r="BX111" s="1"/>
      <c r="BY111" s="31"/>
      <c r="BZ111" s="25"/>
      <c r="CC111" s="48">
        <f t="shared" si="6"/>
        <v>0</v>
      </c>
      <c r="CD111" s="48">
        <f t="shared" si="7"/>
        <v>0</v>
      </c>
      <c r="CE111" s="48">
        <f t="shared" si="8"/>
        <v>0</v>
      </c>
      <c r="CF111" s="171">
        <f t="shared" si="9"/>
        <v>0</v>
      </c>
    </row>
    <row r="112" spans="1:84" x14ac:dyDescent="0.25">
      <c r="A112" s="46">
        <v>42460</v>
      </c>
      <c r="B112" s="66" t="str">
        <f t="shared" si="10"/>
        <v>16091</v>
      </c>
      <c r="C112" s="48" t="s">
        <v>42</v>
      </c>
      <c r="D112" t="s">
        <v>24</v>
      </c>
      <c r="E112" s="24">
        <v>14</v>
      </c>
      <c r="F112" s="24">
        <v>3</v>
      </c>
      <c r="G112" s="24" t="s">
        <v>25</v>
      </c>
      <c r="H112" s="24">
        <v>1805</v>
      </c>
      <c r="I112" s="24">
        <f t="shared" si="12"/>
        <v>1205</v>
      </c>
      <c r="J112" s="14" t="s">
        <v>69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BI112" s="22"/>
      <c r="BJ112" s="80">
        <v>79.900000000000006</v>
      </c>
      <c r="BK112" s="42">
        <v>75.7</v>
      </c>
      <c r="BL112" s="42">
        <v>1004.5</v>
      </c>
      <c r="BM112" s="42">
        <v>1005</v>
      </c>
      <c r="BN112" s="9">
        <v>0</v>
      </c>
      <c r="BO112" s="11">
        <v>1</v>
      </c>
      <c r="BP112" s="11">
        <v>3</v>
      </c>
      <c r="BQ112" s="11">
        <v>2</v>
      </c>
      <c r="BR112" s="11" t="s">
        <v>67</v>
      </c>
      <c r="BS112" s="1">
        <v>7</v>
      </c>
      <c r="BU112" s="1"/>
      <c r="BV112" s="1"/>
      <c r="BW112" s="1"/>
      <c r="BX112" s="1"/>
      <c r="BY112" s="31"/>
      <c r="BZ112" s="25"/>
      <c r="CC112" s="48">
        <f t="shared" si="6"/>
        <v>0</v>
      </c>
      <c r="CD112" s="48">
        <f t="shared" si="7"/>
        <v>0</v>
      </c>
      <c r="CE112" s="48">
        <f t="shared" si="8"/>
        <v>0</v>
      </c>
      <c r="CF112" s="171">
        <f t="shared" si="9"/>
        <v>0</v>
      </c>
    </row>
    <row r="113" spans="1:84" x14ac:dyDescent="0.25">
      <c r="A113" s="46">
        <v>42460</v>
      </c>
      <c r="B113" s="66" t="str">
        <f t="shared" si="10"/>
        <v>16091</v>
      </c>
      <c r="C113" s="48" t="s">
        <v>42</v>
      </c>
      <c r="D113" t="s">
        <v>24</v>
      </c>
      <c r="E113" s="24">
        <v>14</v>
      </c>
      <c r="F113" s="24">
        <v>4</v>
      </c>
      <c r="G113" s="24" t="s">
        <v>25</v>
      </c>
      <c r="H113" s="24">
        <v>1817</v>
      </c>
      <c r="I113" s="24">
        <f t="shared" si="12"/>
        <v>1217</v>
      </c>
      <c r="J113" s="14" t="s">
        <v>69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BI113" s="22"/>
      <c r="BJ113" s="80">
        <v>79.900000000000006</v>
      </c>
      <c r="BK113" s="42">
        <v>75.7</v>
      </c>
      <c r="BL113" s="42">
        <v>1004.5</v>
      </c>
      <c r="BM113" s="42">
        <v>1005</v>
      </c>
      <c r="BN113" s="9">
        <v>0</v>
      </c>
      <c r="BO113" s="11">
        <v>1</v>
      </c>
      <c r="BP113" s="11">
        <v>2.8</v>
      </c>
      <c r="BQ113" s="11">
        <v>2</v>
      </c>
      <c r="BR113" s="11" t="s">
        <v>67</v>
      </c>
      <c r="BS113" s="1">
        <v>7</v>
      </c>
      <c r="BU113" s="1"/>
      <c r="BV113" s="1"/>
      <c r="BW113" s="1"/>
      <c r="BX113" s="1"/>
      <c r="BY113" s="31"/>
      <c r="BZ113" s="25"/>
      <c r="CC113" s="48">
        <f t="shared" si="6"/>
        <v>0</v>
      </c>
      <c r="CD113" s="48">
        <f t="shared" si="7"/>
        <v>0</v>
      </c>
      <c r="CE113" s="48">
        <f t="shared" si="8"/>
        <v>0</v>
      </c>
      <c r="CF113" s="171">
        <f t="shared" si="9"/>
        <v>0</v>
      </c>
    </row>
    <row r="114" spans="1:84" x14ac:dyDescent="0.25">
      <c r="A114" s="46">
        <v>42460</v>
      </c>
      <c r="B114" s="66" t="str">
        <f t="shared" si="10"/>
        <v>16091</v>
      </c>
      <c r="C114" s="48" t="s">
        <v>42</v>
      </c>
      <c r="D114" t="s">
        <v>24</v>
      </c>
      <c r="E114" s="24">
        <v>14</v>
      </c>
      <c r="F114" s="24">
        <v>5</v>
      </c>
      <c r="G114" s="24" t="s">
        <v>25</v>
      </c>
      <c r="H114" s="24">
        <v>1827</v>
      </c>
      <c r="I114" s="24">
        <f t="shared" si="12"/>
        <v>1227</v>
      </c>
      <c r="J114" s="14" t="s">
        <v>69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BI114" s="22"/>
      <c r="BJ114" s="80">
        <v>79.900000000000006</v>
      </c>
      <c r="BK114" s="42">
        <v>75.7</v>
      </c>
      <c r="BL114" s="42">
        <v>1004.5</v>
      </c>
      <c r="BM114" s="42">
        <v>1005</v>
      </c>
      <c r="BN114" s="9">
        <v>0</v>
      </c>
      <c r="BO114" s="11">
        <v>1</v>
      </c>
      <c r="BP114" s="11">
        <v>3.9</v>
      </c>
      <c r="BQ114" s="11">
        <v>2</v>
      </c>
      <c r="BR114" s="11" t="s">
        <v>67</v>
      </c>
      <c r="BS114" s="1">
        <v>7</v>
      </c>
      <c r="BU114" s="1"/>
      <c r="BV114" s="1"/>
      <c r="BW114" s="1"/>
      <c r="BX114" s="1"/>
      <c r="BY114" s="31"/>
      <c r="BZ114" s="25"/>
      <c r="CC114" s="48">
        <f t="shared" si="6"/>
        <v>0</v>
      </c>
      <c r="CD114" s="48">
        <f t="shared" si="7"/>
        <v>0</v>
      </c>
      <c r="CE114" s="48">
        <f t="shared" si="8"/>
        <v>0</v>
      </c>
      <c r="CF114" s="171">
        <f t="shared" si="9"/>
        <v>0</v>
      </c>
    </row>
    <row r="115" spans="1:84" x14ac:dyDescent="0.25">
      <c r="A115" s="46">
        <v>42460</v>
      </c>
      <c r="B115" s="66" t="str">
        <f t="shared" si="10"/>
        <v>16091</v>
      </c>
      <c r="C115" s="48" t="s">
        <v>42</v>
      </c>
      <c r="D115" t="s">
        <v>24</v>
      </c>
      <c r="E115" s="24">
        <v>14</v>
      </c>
      <c r="F115" s="24">
        <v>6</v>
      </c>
      <c r="G115" s="24" t="s">
        <v>25</v>
      </c>
      <c r="H115" s="24">
        <v>1850</v>
      </c>
      <c r="I115" s="24">
        <f t="shared" si="12"/>
        <v>1250</v>
      </c>
      <c r="J115" s="14" t="s">
        <v>69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BI115" s="22"/>
      <c r="BJ115" s="80">
        <v>79.900000000000006</v>
      </c>
      <c r="BK115" s="42">
        <v>75.7</v>
      </c>
      <c r="BL115" s="42">
        <v>1004.5</v>
      </c>
      <c r="BM115" s="42">
        <v>1005</v>
      </c>
      <c r="BN115" s="9">
        <v>0</v>
      </c>
      <c r="BO115" s="11">
        <v>1</v>
      </c>
      <c r="BP115" s="11">
        <v>5</v>
      </c>
      <c r="BQ115" s="11">
        <v>2</v>
      </c>
      <c r="BR115" s="11" t="s">
        <v>67</v>
      </c>
      <c r="BS115" s="1">
        <v>7</v>
      </c>
      <c r="BU115" s="1"/>
      <c r="BV115" s="1"/>
      <c r="BW115" s="1"/>
      <c r="BX115" s="1"/>
      <c r="BY115" s="31"/>
      <c r="BZ115" s="25"/>
      <c r="CC115" s="48">
        <f t="shared" si="6"/>
        <v>0</v>
      </c>
      <c r="CD115" s="48">
        <f t="shared" si="7"/>
        <v>0</v>
      </c>
      <c r="CE115" s="48">
        <f t="shared" si="8"/>
        <v>0</v>
      </c>
      <c r="CF115" s="171">
        <f t="shared" si="9"/>
        <v>0</v>
      </c>
    </row>
    <row r="116" spans="1:84" x14ac:dyDescent="0.25">
      <c r="A116" s="46">
        <v>42460</v>
      </c>
      <c r="B116" s="66" t="str">
        <f t="shared" si="10"/>
        <v>16091</v>
      </c>
      <c r="C116" s="48" t="s">
        <v>42</v>
      </c>
      <c r="D116" t="s">
        <v>24</v>
      </c>
      <c r="E116" s="24">
        <v>14</v>
      </c>
      <c r="F116" s="24">
        <v>7</v>
      </c>
      <c r="G116" s="24" t="s">
        <v>25</v>
      </c>
      <c r="H116" s="24">
        <v>1858</v>
      </c>
      <c r="I116" s="24">
        <f t="shared" si="12"/>
        <v>1258</v>
      </c>
      <c r="J116" s="14" t="s">
        <v>69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1</v>
      </c>
      <c r="AQ116" s="11">
        <v>0</v>
      </c>
      <c r="AR116" s="12" t="s">
        <v>66</v>
      </c>
      <c r="AT116" t="s">
        <v>22</v>
      </c>
      <c r="AU116" s="3" t="s">
        <v>42</v>
      </c>
      <c r="AV116">
        <v>190</v>
      </c>
      <c r="BI116" s="22"/>
      <c r="BJ116" s="80">
        <v>79.900000000000006</v>
      </c>
      <c r="BK116" s="42">
        <v>75.7</v>
      </c>
      <c r="BL116" s="42">
        <v>1004.5</v>
      </c>
      <c r="BM116" s="42">
        <v>1005</v>
      </c>
      <c r="BN116" s="9">
        <v>0</v>
      </c>
      <c r="BO116" s="11">
        <v>1</v>
      </c>
      <c r="BP116" s="11">
        <v>1.5</v>
      </c>
      <c r="BQ116" s="11">
        <v>2</v>
      </c>
      <c r="BR116" s="11" t="s">
        <v>67</v>
      </c>
      <c r="BS116" s="1">
        <v>7</v>
      </c>
      <c r="BU116" s="1"/>
      <c r="BV116" s="1"/>
      <c r="BW116" s="1"/>
      <c r="BX116" s="1"/>
      <c r="BY116" s="31"/>
      <c r="BZ116" s="25"/>
      <c r="CC116" s="48">
        <f t="shared" si="6"/>
        <v>0</v>
      </c>
      <c r="CD116" s="48">
        <f t="shared" si="7"/>
        <v>0</v>
      </c>
      <c r="CE116" s="48">
        <f t="shared" si="8"/>
        <v>0</v>
      </c>
      <c r="CF116" s="171">
        <f t="shared" si="9"/>
        <v>0</v>
      </c>
    </row>
    <row r="117" spans="1:84" x14ac:dyDescent="0.25">
      <c r="A117" s="46">
        <v>42460</v>
      </c>
      <c r="B117" s="66" t="str">
        <f t="shared" si="10"/>
        <v>16091</v>
      </c>
      <c r="C117" s="48" t="s">
        <v>42</v>
      </c>
      <c r="D117" t="s">
        <v>24</v>
      </c>
      <c r="E117" s="24">
        <v>14</v>
      </c>
      <c r="F117" s="24">
        <v>8</v>
      </c>
      <c r="G117" s="24" t="s">
        <v>25</v>
      </c>
      <c r="H117" s="24">
        <v>1908</v>
      </c>
      <c r="I117" s="24">
        <f t="shared" si="12"/>
        <v>1308</v>
      </c>
      <c r="J117" s="14" t="s">
        <v>69</v>
      </c>
      <c r="L117" s="1">
        <v>0</v>
      </c>
      <c r="M117" s="1">
        <v>0</v>
      </c>
      <c r="N117" s="1">
        <v>1</v>
      </c>
      <c r="O117" s="1">
        <v>1</v>
      </c>
      <c r="P117" s="1">
        <v>1</v>
      </c>
      <c r="Q117" s="1">
        <v>1</v>
      </c>
      <c r="R117" s="1">
        <v>0</v>
      </c>
      <c r="S117" s="1">
        <v>1</v>
      </c>
      <c r="T117" s="1" t="s">
        <v>45</v>
      </c>
      <c r="V117" s="1" t="s">
        <v>55</v>
      </c>
      <c r="W117" s="1" t="s">
        <v>42</v>
      </c>
      <c r="X117" s="1">
        <v>40</v>
      </c>
      <c r="AH117" s="15">
        <v>1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BI117" s="22"/>
      <c r="BJ117" s="80">
        <v>79.900000000000006</v>
      </c>
      <c r="BK117" s="42">
        <v>75.7</v>
      </c>
      <c r="BL117" s="42">
        <v>1004.5</v>
      </c>
      <c r="BM117" s="42">
        <v>1005</v>
      </c>
      <c r="BN117" s="9">
        <v>0</v>
      </c>
      <c r="BO117" s="11">
        <v>3</v>
      </c>
      <c r="BP117" s="11">
        <v>4.4000000000000004</v>
      </c>
      <c r="BQ117" s="11">
        <v>2</v>
      </c>
      <c r="BR117" s="11" t="s">
        <v>67</v>
      </c>
      <c r="BS117" s="1">
        <v>7</v>
      </c>
      <c r="BU117" s="1"/>
      <c r="BV117" s="1"/>
      <c r="BW117" s="1"/>
      <c r="BX117" s="1"/>
      <c r="BY117" s="31"/>
      <c r="BZ117" s="25"/>
      <c r="CC117" s="48">
        <f t="shared" si="6"/>
        <v>0</v>
      </c>
      <c r="CD117" s="48">
        <f t="shared" si="7"/>
        <v>0</v>
      </c>
      <c r="CE117" s="48">
        <f t="shared" si="8"/>
        <v>0</v>
      </c>
      <c r="CF117" s="171">
        <f t="shared" si="9"/>
        <v>0</v>
      </c>
    </row>
    <row r="118" spans="1:84" s="68" customFormat="1" x14ac:dyDescent="0.25">
      <c r="A118" s="54">
        <v>42460</v>
      </c>
      <c r="B118" s="55" t="str">
        <f t="shared" si="10"/>
        <v>16091</v>
      </c>
      <c r="C118" s="56" t="s">
        <v>42</v>
      </c>
      <c r="D118" s="68" t="s">
        <v>24</v>
      </c>
      <c r="E118" s="57">
        <v>14</v>
      </c>
      <c r="F118" s="57">
        <v>9</v>
      </c>
      <c r="G118" s="57" t="s">
        <v>25</v>
      </c>
      <c r="H118" s="57">
        <v>1918</v>
      </c>
      <c r="I118" s="57">
        <f t="shared" si="12"/>
        <v>1318</v>
      </c>
      <c r="J118" s="39" t="s">
        <v>69</v>
      </c>
      <c r="K118" s="5"/>
      <c r="L118" s="69">
        <v>0</v>
      </c>
      <c r="M118" s="69">
        <v>0</v>
      </c>
      <c r="N118" s="69">
        <v>0</v>
      </c>
      <c r="O118" s="69">
        <v>1</v>
      </c>
      <c r="P118" s="69">
        <v>1</v>
      </c>
      <c r="Q118" s="69">
        <v>0</v>
      </c>
      <c r="R118" s="69">
        <v>0</v>
      </c>
      <c r="S118" s="69">
        <v>0</v>
      </c>
      <c r="T118" s="69" t="s">
        <v>45</v>
      </c>
      <c r="U118" s="69"/>
      <c r="V118" s="69" t="s">
        <v>35</v>
      </c>
      <c r="W118" s="69" t="s">
        <v>42</v>
      </c>
      <c r="X118" s="69">
        <v>45</v>
      </c>
      <c r="Y118" s="70"/>
      <c r="Z118" s="69"/>
      <c r="AA118" s="69"/>
      <c r="AB118" s="69"/>
      <c r="AC118" s="72"/>
      <c r="AG118" s="72"/>
      <c r="AH118" s="71">
        <v>1</v>
      </c>
      <c r="AI118" s="5"/>
      <c r="AJ118" s="69">
        <v>0</v>
      </c>
      <c r="AK118" s="69">
        <v>0</v>
      </c>
      <c r="AL118" s="69">
        <v>0</v>
      </c>
      <c r="AM118" s="69">
        <v>0</v>
      </c>
      <c r="AN118" s="69">
        <v>0</v>
      </c>
      <c r="AO118" s="69">
        <v>0</v>
      </c>
      <c r="AP118" s="69"/>
      <c r="AU118" s="5"/>
      <c r="AW118" s="72"/>
      <c r="AX118" s="73"/>
      <c r="AY118" s="69"/>
      <c r="AZ118" s="73"/>
      <c r="BA118" s="105"/>
      <c r="BB118" s="73"/>
      <c r="BC118" s="73"/>
      <c r="BD118" s="73"/>
      <c r="BE118" s="105"/>
      <c r="BF118" s="73"/>
      <c r="BG118" s="73"/>
      <c r="BH118" s="73"/>
      <c r="BI118" s="73"/>
      <c r="BJ118" s="82">
        <v>79.900000000000006</v>
      </c>
      <c r="BK118" s="73">
        <v>75.7</v>
      </c>
      <c r="BL118" s="73">
        <v>1004.5</v>
      </c>
      <c r="BM118" s="73">
        <v>1005</v>
      </c>
      <c r="BN118" s="5">
        <v>0</v>
      </c>
      <c r="BO118" s="69">
        <v>1</v>
      </c>
      <c r="BP118" s="69">
        <v>4.8</v>
      </c>
      <c r="BQ118" s="69">
        <v>2</v>
      </c>
      <c r="BR118" s="69" t="s">
        <v>67</v>
      </c>
      <c r="BS118" s="69">
        <v>7</v>
      </c>
      <c r="BT118" s="69"/>
      <c r="BU118" s="69"/>
      <c r="BV118" s="69"/>
      <c r="BW118" s="69"/>
      <c r="BX118" s="69"/>
      <c r="BY118" s="61"/>
      <c r="BZ118" s="62"/>
      <c r="CC118" s="48">
        <f t="shared" si="6"/>
        <v>0</v>
      </c>
      <c r="CD118" s="48">
        <f t="shared" si="7"/>
        <v>0</v>
      </c>
      <c r="CE118" s="48">
        <f t="shared" si="8"/>
        <v>0</v>
      </c>
      <c r="CF118" s="171">
        <f t="shared" si="9"/>
        <v>0</v>
      </c>
    </row>
    <row r="119" spans="1:84" x14ac:dyDescent="0.25">
      <c r="AE119" s="83" t="s">
        <v>70</v>
      </c>
      <c r="AF119" s="83" t="s">
        <v>71</v>
      </c>
      <c r="AH119" s="15">
        <f>COUNT(AH4:AH118)</f>
        <v>7</v>
      </c>
      <c r="BU119" s="31"/>
      <c r="BV119" s="25"/>
    </row>
    <row r="120" spans="1:84" x14ac:dyDescent="0.25">
      <c r="AE120" s="83" t="s">
        <v>72</v>
      </c>
      <c r="AF120" s="83" t="s">
        <v>73</v>
      </c>
      <c r="AH120" s="15">
        <f>SUM(AH4:AH118)</f>
        <v>13</v>
      </c>
      <c r="BU120" s="31"/>
      <c r="BV120" s="25"/>
    </row>
    <row r="121" spans="1:84" x14ac:dyDescent="0.25">
      <c r="AE121" s="83"/>
      <c r="AF121" s="83" t="s">
        <v>74</v>
      </c>
      <c r="AH121" s="15">
        <f>COUNT(L4:L118)</f>
        <v>115</v>
      </c>
      <c r="BU121" s="31"/>
      <c r="BV121" s="25"/>
    </row>
    <row r="122" spans="1:84" x14ac:dyDescent="0.25">
      <c r="AE122" s="1"/>
      <c r="AF122" s="1"/>
      <c r="BU122" s="31"/>
      <c r="BV122" s="25"/>
    </row>
    <row r="123" spans="1:84" x14ac:dyDescent="0.25">
      <c r="AE123" s="1"/>
      <c r="AF123" s="1"/>
      <c r="BU123" s="31"/>
      <c r="BV123" s="25"/>
    </row>
    <row r="124" spans="1:84" x14ac:dyDescent="0.25">
      <c r="AE124" s="1"/>
      <c r="AF124" s="1"/>
      <c r="BU124" s="31"/>
      <c r="BV124" s="25"/>
    </row>
    <row r="125" spans="1:84" x14ac:dyDescent="0.25">
      <c r="AE125" s="1"/>
      <c r="AF125" s="1"/>
      <c r="BU125" s="31"/>
      <c r="BV125" s="25"/>
    </row>
    <row r="126" spans="1:84" x14ac:dyDescent="0.25">
      <c r="BU126" s="31"/>
      <c r="BV126" s="25"/>
    </row>
    <row r="127" spans="1:84" x14ac:dyDescent="0.25">
      <c r="BU127" s="31"/>
      <c r="BV127" s="25"/>
    </row>
    <row r="128" spans="1:84" x14ac:dyDescent="0.25">
      <c r="BU128" s="31"/>
      <c r="BV128" s="25"/>
    </row>
    <row r="129" spans="31:74" x14ac:dyDescent="0.25">
      <c r="BU129" s="31"/>
      <c r="BV129" s="25"/>
    </row>
    <row r="130" spans="31:74" x14ac:dyDescent="0.25">
      <c r="BU130" s="31"/>
      <c r="BV130" s="25"/>
    </row>
    <row r="134" spans="31:74" x14ac:dyDescent="0.25">
      <c r="AF134" s="1"/>
    </row>
    <row r="135" spans="31:74" x14ac:dyDescent="0.25">
      <c r="AF135" s="1"/>
    </row>
    <row r="136" spans="31:74" x14ac:dyDescent="0.25">
      <c r="AE136" s="1"/>
      <c r="AF136" s="1"/>
    </row>
    <row r="137" spans="31:74" x14ac:dyDescent="0.25">
      <c r="AE137" s="1"/>
      <c r="AF137" s="1"/>
    </row>
    <row r="138" spans="31:74" x14ac:dyDescent="0.25">
      <c r="AE138" s="1"/>
      <c r="AF138" s="1"/>
    </row>
    <row r="139" spans="31:74" x14ac:dyDescent="0.25">
      <c r="AE139" s="1"/>
      <c r="AF139" s="1"/>
    </row>
    <row r="140" spans="31:74" x14ac:dyDescent="0.25">
      <c r="AE140" s="1"/>
      <c r="AF140" s="1"/>
    </row>
  </sheetData>
  <sortState ref="A5:BT113">
    <sortCondition ref="E5:E113"/>
    <sortCondition ref="F5:F113"/>
  </sortState>
  <mergeCells count="9">
    <mergeCell ref="K1:AH1"/>
    <mergeCell ref="AI1:BI1"/>
    <mergeCell ref="AT2:AV2"/>
    <mergeCell ref="AX2:AZ2"/>
    <mergeCell ref="BB2:BD2"/>
    <mergeCell ref="BF2:BH2"/>
    <mergeCell ref="V2:X2"/>
    <mergeCell ref="Z2:AB2"/>
    <mergeCell ref="AD2:AF2"/>
  </mergeCells>
  <pageMargins left="0.75" right="0.75" top="1" bottom="1" header="0.5" footer="0.5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944"/>
  <sheetViews>
    <sheetView tabSelected="1" zoomScale="70" zoomScaleNormal="70" workbookViewId="0">
      <pane xSplit="1" topLeftCell="B1" activePane="topRight" state="frozen"/>
      <selection pane="topRight" activeCell="AE14" sqref="AE14"/>
    </sheetView>
  </sheetViews>
  <sheetFormatPr defaultRowHeight="15.75" x14ac:dyDescent="0.25"/>
  <cols>
    <col min="1" max="1" width="10.125" bestFit="1" customWidth="1"/>
    <col min="2" max="2" width="6.5" bestFit="1" customWidth="1"/>
    <col min="3" max="3" width="3.75" bestFit="1" customWidth="1"/>
    <col min="4" max="4" width="4.25" bestFit="1" customWidth="1"/>
    <col min="5" max="5" width="5.875" bestFit="1" customWidth="1"/>
    <col min="6" max="6" width="7.25" bestFit="1" customWidth="1"/>
    <col min="7" max="7" width="9.75" customWidth="1"/>
    <col min="8" max="8" width="5.375" style="1" customWidth="1"/>
    <col min="9" max="9" width="7.375" style="1" customWidth="1"/>
    <col min="10" max="10" width="3.875" style="141" bestFit="1" customWidth="1"/>
    <col min="12" max="17" width="2.25" bestFit="1" customWidth="1"/>
    <col min="18" max="18" width="4" bestFit="1" customWidth="1"/>
    <col min="19" max="19" width="5" bestFit="1" customWidth="1"/>
    <col min="21" max="21" width="1.375" style="131" customWidth="1"/>
    <col min="22" max="24" width="5.75" customWidth="1"/>
    <col min="25" max="25" width="1.25" style="131" customWidth="1"/>
    <col min="26" max="28" width="5.75" customWidth="1"/>
    <col min="29" max="29" width="1.25" style="131" customWidth="1"/>
    <col min="30" max="32" width="5.75" customWidth="1"/>
    <col min="33" max="33" width="1.25" style="131" customWidth="1"/>
    <col min="34" max="34" width="5.75" customWidth="1"/>
    <col min="36" max="41" width="2.25" bestFit="1" customWidth="1"/>
    <col min="42" max="42" width="4" bestFit="1" customWidth="1"/>
    <col min="43" max="43" width="5" bestFit="1" customWidth="1"/>
    <col min="44" max="44" width="5.375" customWidth="1"/>
    <col min="45" max="45" width="1.125" style="131" customWidth="1"/>
    <col min="46" max="48" width="5.25" customWidth="1"/>
    <col min="49" max="49" width="1.125" style="131" customWidth="1"/>
    <col min="50" max="52" width="5.25" customWidth="1"/>
    <col min="53" max="53" width="1.125" style="131" customWidth="1"/>
    <col min="54" max="56" width="5.25" customWidth="1"/>
    <col min="57" max="57" width="1.125" style="131" customWidth="1"/>
    <col min="58" max="60" width="5.25" customWidth="1"/>
    <col min="61" max="61" width="1.125" style="131" customWidth="1"/>
    <col min="62" max="64" width="5.25" style="12" customWidth="1"/>
    <col min="65" max="65" width="1.5" style="128" customWidth="1"/>
    <col min="66" max="66" width="4.25" style="36" bestFit="1" customWidth="1"/>
    <col min="67" max="67" width="5.25" style="36" customWidth="1"/>
    <col min="68" max="68" width="4.75" style="36" customWidth="1"/>
    <col min="69" max="69" width="1.375" style="131" customWidth="1"/>
    <col min="70" max="70" width="6.125" style="141" customWidth="1"/>
    <col min="71" max="72" width="6.875" customWidth="1"/>
    <col min="73" max="73" width="8.125" bestFit="1" customWidth="1"/>
    <col min="74" max="74" width="8" bestFit="1" customWidth="1"/>
    <col min="75" max="75" width="7.125" bestFit="1" customWidth="1"/>
    <col min="76" max="76" width="5.875" bestFit="1" customWidth="1"/>
    <col min="77" max="77" width="5.25" bestFit="1" customWidth="1"/>
    <col min="78" max="78" width="3.875" bestFit="1" customWidth="1"/>
    <col min="79" max="79" width="9" style="1"/>
    <col min="80" max="80" width="5.625" bestFit="1" customWidth="1"/>
    <col min="81" max="81" width="4.625" bestFit="1" customWidth="1"/>
  </cols>
  <sheetData>
    <row r="1" spans="1:90" s="12" customFormat="1" x14ac:dyDescent="0.25">
      <c r="E1" s="11"/>
      <c r="F1" s="11"/>
      <c r="G1" s="11"/>
      <c r="H1" s="1"/>
      <c r="I1" s="1"/>
      <c r="J1" s="14"/>
      <c r="K1" s="175" t="s">
        <v>16</v>
      </c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8" t="s">
        <v>17</v>
      </c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8"/>
      <c r="BP1" s="178"/>
      <c r="BQ1" s="178"/>
      <c r="BR1" s="178"/>
      <c r="BS1" s="9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0"/>
    </row>
    <row r="2" spans="1:90" x14ac:dyDescent="0.25">
      <c r="A2" s="2"/>
      <c r="B2" s="2"/>
      <c r="C2" s="2"/>
      <c r="D2" s="2"/>
      <c r="E2" s="2"/>
      <c r="F2" s="2"/>
      <c r="G2" s="2"/>
      <c r="H2" s="2"/>
      <c r="I2" s="2"/>
      <c r="J2" s="14"/>
      <c r="K2" s="9"/>
      <c r="L2" s="10"/>
      <c r="M2" s="10"/>
      <c r="N2" s="10"/>
      <c r="O2" s="10"/>
      <c r="P2" s="10"/>
      <c r="Q2" s="10"/>
      <c r="R2" s="10"/>
      <c r="S2" s="10"/>
      <c r="T2" s="10"/>
      <c r="U2" s="126"/>
      <c r="V2" s="183" t="s">
        <v>32</v>
      </c>
      <c r="W2" s="183"/>
      <c r="X2" s="183"/>
      <c r="Y2" s="143"/>
      <c r="Z2" s="184" t="s">
        <v>33</v>
      </c>
      <c r="AA2" s="184"/>
      <c r="AB2" s="184"/>
      <c r="AC2" s="144"/>
      <c r="AD2" s="183" t="s">
        <v>54</v>
      </c>
      <c r="AE2" s="183"/>
      <c r="AF2" s="183"/>
      <c r="AG2" s="144"/>
      <c r="AH2" s="13"/>
      <c r="AI2" s="1"/>
      <c r="AJ2" s="2"/>
      <c r="AK2" s="2"/>
      <c r="AL2" s="2"/>
      <c r="AM2" s="2"/>
      <c r="AN2" s="2"/>
      <c r="AO2" s="2"/>
      <c r="AP2" s="2"/>
      <c r="AQ2" s="10"/>
      <c r="AR2" s="10"/>
      <c r="AS2" s="126"/>
      <c r="AT2" s="181" t="s">
        <v>32</v>
      </c>
      <c r="AU2" s="181"/>
      <c r="AV2" s="181"/>
      <c r="AW2" s="132"/>
      <c r="AX2" s="181" t="s">
        <v>33</v>
      </c>
      <c r="AY2" s="181"/>
      <c r="AZ2" s="181"/>
      <c r="BA2" s="181"/>
      <c r="BB2" s="181" t="s">
        <v>54</v>
      </c>
      <c r="BC2" s="181"/>
      <c r="BD2" s="181"/>
      <c r="BE2" s="181"/>
      <c r="BF2" s="181" t="s">
        <v>56</v>
      </c>
      <c r="BG2" s="181"/>
      <c r="BH2" s="181"/>
      <c r="BI2" s="126"/>
      <c r="BJ2" s="183" t="s">
        <v>57</v>
      </c>
      <c r="BK2" s="183"/>
      <c r="BL2" s="183"/>
      <c r="BM2" s="143"/>
      <c r="BN2" s="183" t="s">
        <v>117</v>
      </c>
      <c r="BO2" s="183"/>
      <c r="BP2" s="183"/>
      <c r="BQ2" s="126"/>
      <c r="BR2" s="13"/>
      <c r="BS2" s="3"/>
      <c r="BT2" s="3"/>
      <c r="BU2" s="3"/>
      <c r="BV2" s="3"/>
      <c r="BW2" s="3"/>
      <c r="BX2" s="3"/>
      <c r="BY2" s="3"/>
      <c r="BZ2" s="3"/>
      <c r="CA2" s="103"/>
      <c r="CB2" s="3"/>
      <c r="CC2" s="3"/>
      <c r="CD2" s="2" t="s">
        <v>27</v>
      </c>
      <c r="CE2" s="2"/>
      <c r="CF2" s="2"/>
    </row>
    <row r="3" spans="1:90" s="68" customFormat="1" ht="56.25" customHeight="1" x14ac:dyDescent="0.25">
      <c r="A3" s="4" t="s">
        <v>0</v>
      </c>
      <c r="B3" s="4" t="s">
        <v>15</v>
      </c>
      <c r="C3" s="4" t="s">
        <v>36</v>
      </c>
      <c r="D3" s="4" t="s">
        <v>37</v>
      </c>
      <c r="E3" s="108" t="s">
        <v>1</v>
      </c>
      <c r="F3" s="108" t="s">
        <v>2</v>
      </c>
      <c r="G3" s="33" t="s">
        <v>18</v>
      </c>
      <c r="H3" s="33" t="s">
        <v>38</v>
      </c>
      <c r="I3" s="125" t="s">
        <v>62</v>
      </c>
      <c r="J3" s="39" t="s">
        <v>43</v>
      </c>
      <c r="K3" s="4" t="s">
        <v>21</v>
      </c>
      <c r="L3" s="108">
        <v>1</v>
      </c>
      <c r="M3" s="108">
        <v>2</v>
      </c>
      <c r="N3" s="108">
        <v>3</v>
      </c>
      <c r="O3" s="108">
        <v>4</v>
      </c>
      <c r="P3" s="108">
        <v>5</v>
      </c>
      <c r="Q3" s="108">
        <v>6</v>
      </c>
      <c r="R3" s="108" t="s">
        <v>30</v>
      </c>
      <c r="S3" s="27" t="s">
        <v>31</v>
      </c>
      <c r="T3" s="32" t="s">
        <v>40</v>
      </c>
      <c r="U3" s="142"/>
      <c r="V3" s="33" t="s">
        <v>26</v>
      </c>
      <c r="W3" s="33" t="s">
        <v>14</v>
      </c>
      <c r="X3" s="33" t="s">
        <v>34</v>
      </c>
      <c r="Y3" s="134"/>
      <c r="Z3" s="33" t="s">
        <v>26</v>
      </c>
      <c r="AA3" s="33" t="s">
        <v>14</v>
      </c>
      <c r="AB3" s="33" t="s">
        <v>34</v>
      </c>
      <c r="AC3" s="145"/>
      <c r="AD3" s="33" t="s">
        <v>26</v>
      </c>
      <c r="AE3" s="33" t="s">
        <v>14</v>
      </c>
      <c r="AF3" s="33" t="s">
        <v>34</v>
      </c>
      <c r="AG3" s="145"/>
      <c r="AH3" s="34" t="s">
        <v>41</v>
      </c>
      <c r="AI3" s="4" t="s">
        <v>21</v>
      </c>
      <c r="AJ3" s="108">
        <v>1</v>
      </c>
      <c r="AK3" s="108">
        <v>2</v>
      </c>
      <c r="AL3" s="108">
        <v>3</v>
      </c>
      <c r="AM3" s="108">
        <v>4</v>
      </c>
      <c r="AN3" s="108">
        <v>5</v>
      </c>
      <c r="AO3" s="108">
        <v>6</v>
      </c>
      <c r="AP3" s="108" t="s">
        <v>30</v>
      </c>
      <c r="AQ3" s="27" t="s">
        <v>31</v>
      </c>
      <c r="AR3" s="32" t="s">
        <v>40</v>
      </c>
      <c r="AS3" s="127"/>
      <c r="AT3" s="33" t="s">
        <v>26</v>
      </c>
      <c r="AU3" s="33" t="s">
        <v>14</v>
      </c>
      <c r="AV3" s="33" t="s">
        <v>34</v>
      </c>
      <c r="AW3" s="134"/>
      <c r="AX3" s="33" t="s">
        <v>26</v>
      </c>
      <c r="AY3" s="33" t="s">
        <v>14</v>
      </c>
      <c r="AZ3" s="33" t="s">
        <v>34</v>
      </c>
      <c r="BA3" s="134"/>
      <c r="BB3" s="33" t="s">
        <v>26</v>
      </c>
      <c r="BC3" s="33" t="s">
        <v>14</v>
      </c>
      <c r="BD3" s="33" t="s">
        <v>34</v>
      </c>
      <c r="BE3" s="134"/>
      <c r="BF3" s="33" t="s">
        <v>26</v>
      </c>
      <c r="BG3" s="33" t="s">
        <v>14</v>
      </c>
      <c r="BH3" s="33" t="s">
        <v>34</v>
      </c>
      <c r="BI3" s="134"/>
      <c r="BJ3" s="154" t="s">
        <v>26</v>
      </c>
      <c r="BK3" s="154" t="s">
        <v>14</v>
      </c>
      <c r="BL3" s="154" t="s">
        <v>34</v>
      </c>
      <c r="BM3" s="156"/>
      <c r="BN3" s="154" t="s">
        <v>26</v>
      </c>
      <c r="BO3" s="154" t="s">
        <v>14</v>
      </c>
      <c r="BP3" s="154" t="s">
        <v>34</v>
      </c>
      <c r="BQ3" s="134"/>
      <c r="BR3" s="34" t="s">
        <v>41</v>
      </c>
      <c r="BS3" s="146" t="s">
        <v>5</v>
      </c>
      <c r="BT3" s="146" t="s">
        <v>6</v>
      </c>
      <c r="BU3" s="33" t="s">
        <v>7</v>
      </c>
      <c r="BV3" s="33" t="s">
        <v>8</v>
      </c>
      <c r="BW3" s="33" t="s">
        <v>9</v>
      </c>
      <c r="BX3" s="33" t="s">
        <v>10</v>
      </c>
      <c r="BY3" s="33" t="s">
        <v>11</v>
      </c>
      <c r="BZ3" s="33" t="s">
        <v>12</v>
      </c>
      <c r="CA3" s="33" t="s">
        <v>13</v>
      </c>
      <c r="CB3" s="33" t="s">
        <v>4</v>
      </c>
      <c r="CC3" s="33" t="s">
        <v>3</v>
      </c>
      <c r="CD3" s="108" t="s">
        <v>29</v>
      </c>
      <c r="CE3" s="108" t="s">
        <v>28</v>
      </c>
      <c r="CF3" s="4" t="s">
        <v>44</v>
      </c>
      <c r="CI3" s="4" t="s">
        <v>148</v>
      </c>
      <c r="CJ3" s="4" t="s">
        <v>149</v>
      </c>
      <c r="CK3" s="4" t="s">
        <v>150</v>
      </c>
      <c r="CL3" s="4" t="s">
        <v>151</v>
      </c>
    </row>
    <row r="4" spans="1:90" s="48" customFormat="1" x14ac:dyDescent="0.25">
      <c r="A4" s="38" t="s">
        <v>60</v>
      </c>
      <c r="B4" s="38" t="s">
        <v>60</v>
      </c>
      <c r="C4" s="48" t="s">
        <v>42</v>
      </c>
      <c r="D4" s="38" t="s">
        <v>60</v>
      </c>
      <c r="E4" s="24">
        <v>1</v>
      </c>
      <c r="F4" s="24">
        <v>1</v>
      </c>
      <c r="G4" s="38" t="s">
        <v>60</v>
      </c>
      <c r="H4" s="38" t="s">
        <v>60</v>
      </c>
      <c r="I4" s="38" t="s">
        <v>60</v>
      </c>
      <c r="J4" s="21" t="s">
        <v>60</v>
      </c>
      <c r="K4" s="18"/>
      <c r="L4" s="38" t="s">
        <v>60</v>
      </c>
      <c r="M4" s="38" t="s">
        <v>60</v>
      </c>
      <c r="N4" s="38" t="s">
        <v>60</v>
      </c>
      <c r="O4" s="38" t="s">
        <v>60</v>
      </c>
      <c r="P4" s="38" t="s">
        <v>60</v>
      </c>
      <c r="Q4" s="38" t="s">
        <v>60</v>
      </c>
      <c r="R4" s="24"/>
      <c r="S4" s="24"/>
      <c r="T4" s="24"/>
      <c r="U4" s="137"/>
      <c r="V4" s="24"/>
      <c r="W4" s="24"/>
      <c r="X4" s="24"/>
      <c r="Y4" s="137"/>
      <c r="Z4" s="24"/>
      <c r="AA4" s="24"/>
      <c r="AB4" s="24"/>
      <c r="AC4" s="131"/>
      <c r="AG4" s="131"/>
      <c r="AH4" s="21" t="s">
        <v>60</v>
      </c>
      <c r="AI4" s="35"/>
      <c r="AJ4" s="38" t="s">
        <v>60</v>
      </c>
      <c r="AK4" s="38" t="s">
        <v>60</v>
      </c>
      <c r="AL4" s="38" t="s">
        <v>60</v>
      </c>
      <c r="AM4" s="38" t="s">
        <v>60</v>
      </c>
      <c r="AN4" s="38" t="s">
        <v>60</v>
      </c>
      <c r="AO4" s="38" t="s">
        <v>60</v>
      </c>
      <c r="AP4" s="24"/>
      <c r="AQ4" s="36"/>
      <c r="AR4" s="36"/>
      <c r="AS4" s="128"/>
      <c r="AU4" s="35"/>
      <c r="AW4" s="131"/>
      <c r="AX4" s="49"/>
      <c r="AY4" s="24"/>
      <c r="AZ4" s="49"/>
      <c r="BA4" s="135"/>
      <c r="BB4" s="49"/>
      <c r="BC4" s="49"/>
      <c r="BD4" s="49"/>
      <c r="BE4" s="135"/>
      <c r="BF4" s="49"/>
      <c r="BG4" s="49"/>
      <c r="BH4" s="49"/>
      <c r="BI4" s="157"/>
      <c r="BJ4" s="18"/>
      <c r="BK4" s="38"/>
      <c r="BL4" s="38"/>
      <c r="BM4" s="130"/>
      <c r="BN4" s="38"/>
      <c r="BO4" s="38"/>
      <c r="BP4" s="38"/>
      <c r="BQ4" s="137"/>
      <c r="BR4" s="21"/>
      <c r="BS4" s="24" t="s">
        <v>60</v>
      </c>
      <c r="BT4" s="24" t="s">
        <v>60</v>
      </c>
      <c r="BU4" s="24" t="s">
        <v>60</v>
      </c>
      <c r="BV4" s="24" t="s">
        <v>60</v>
      </c>
      <c r="BW4" s="24" t="s">
        <v>60</v>
      </c>
      <c r="BX4" s="24" t="s">
        <v>60</v>
      </c>
      <c r="BY4" s="24" t="s">
        <v>60</v>
      </c>
      <c r="BZ4" s="24" t="s">
        <v>60</v>
      </c>
      <c r="CA4" s="24" t="s">
        <v>60</v>
      </c>
      <c r="CB4" s="24" t="s">
        <v>60</v>
      </c>
      <c r="CI4" s="171" t="str">
        <f>IF(G4="B-C",IF(AND(SUM(L4:O4)=0,P4=1,Q4=0),1,IF(L4="-","-",0)),IF(AND(SUM(L4:O4)=0,P4=0,Q4=1),1,IF(L4="-","-",0)))</f>
        <v>-</v>
      </c>
      <c r="CJ4" s="172" t="str">
        <f>IF(AND(SUM(L4:O4)=0,P4=1,Q4=1),1,IF(L4="-","-",0))</f>
        <v>-</v>
      </c>
      <c r="CK4" s="172" t="str">
        <f>IF(G4="B-C",IF(AND(SUM(L4:O4)=0,P4=0,Q4=1),1,IF(L4="-","-",0)),IF(AND(SUM(L4:O4)=0,P4=1,Q4=0),1,IF(L4="-","-",0)))</f>
        <v>-</v>
      </c>
      <c r="CL4" s="48" t="str">
        <f>IF(AND(SUM(L4:O4)&gt;0,P4=0,Q4=0),1,IF(L4="-","-",0))</f>
        <v>-</v>
      </c>
    </row>
    <row r="5" spans="1:90" s="48" customFormat="1" x14ac:dyDescent="0.25">
      <c r="A5" s="38" t="s">
        <v>60</v>
      </c>
      <c r="B5" s="38" t="s">
        <v>60</v>
      </c>
      <c r="C5" s="48" t="s">
        <v>42</v>
      </c>
      <c r="D5" s="38" t="s">
        <v>60</v>
      </c>
      <c r="E5" s="24">
        <v>1</v>
      </c>
      <c r="F5" s="24">
        <v>2</v>
      </c>
      <c r="G5" s="38" t="s">
        <v>60</v>
      </c>
      <c r="H5" s="38" t="s">
        <v>60</v>
      </c>
      <c r="I5" s="38" t="s">
        <v>60</v>
      </c>
      <c r="J5" s="21" t="s">
        <v>60</v>
      </c>
      <c r="K5" s="18"/>
      <c r="L5" s="38" t="s">
        <v>60</v>
      </c>
      <c r="M5" s="38" t="s">
        <v>60</v>
      </c>
      <c r="N5" s="38" t="s">
        <v>60</v>
      </c>
      <c r="O5" s="38" t="s">
        <v>60</v>
      </c>
      <c r="P5" s="38" t="s">
        <v>60</v>
      </c>
      <c r="Q5" s="38" t="s">
        <v>60</v>
      </c>
      <c r="R5" s="24"/>
      <c r="S5" s="24"/>
      <c r="T5" s="24"/>
      <c r="U5" s="137"/>
      <c r="V5" s="24"/>
      <c r="W5" s="24"/>
      <c r="X5" s="24"/>
      <c r="Y5" s="137"/>
      <c r="Z5" s="24"/>
      <c r="AA5" s="24"/>
      <c r="AB5" s="24"/>
      <c r="AC5" s="131"/>
      <c r="AG5" s="131"/>
      <c r="AH5" s="21" t="s">
        <v>60</v>
      </c>
      <c r="AI5" s="35"/>
      <c r="AJ5" s="38" t="s">
        <v>60</v>
      </c>
      <c r="AK5" s="38" t="s">
        <v>60</v>
      </c>
      <c r="AL5" s="38" t="s">
        <v>60</v>
      </c>
      <c r="AM5" s="38" t="s">
        <v>60</v>
      </c>
      <c r="AN5" s="38" t="s">
        <v>60</v>
      </c>
      <c r="AO5" s="38" t="s">
        <v>60</v>
      </c>
      <c r="AP5" s="24"/>
      <c r="AQ5" s="36"/>
      <c r="AR5" s="36"/>
      <c r="AS5" s="128"/>
      <c r="AU5" s="35"/>
      <c r="AW5" s="131"/>
      <c r="AX5" s="49"/>
      <c r="AY5" s="24"/>
      <c r="AZ5" s="49"/>
      <c r="BA5" s="135"/>
      <c r="BB5" s="49"/>
      <c r="BC5" s="49"/>
      <c r="BD5" s="49"/>
      <c r="BE5" s="135"/>
      <c r="BF5" s="49"/>
      <c r="BG5" s="49"/>
      <c r="BH5" s="49"/>
      <c r="BI5" s="157"/>
      <c r="BJ5" s="18"/>
      <c r="BK5" s="38"/>
      <c r="BL5" s="38"/>
      <c r="BM5" s="130"/>
      <c r="BN5" s="38"/>
      <c r="BO5" s="38"/>
      <c r="BP5" s="38"/>
      <c r="BQ5" s="137"/>
      <c r="BR5" s="21"/>
      <c r="BS5" s="24" t="s">
        <v>60</v>
      </c>
      <c r="BT5" s="24" t="s">
        <v>60</v>
      </c>
      <c r="BU5" s="24" t="s">
        <v>60</v>
      </c>
      <c r="BV5" s="24" t="s">
        <v>60</v>
      </c>
      <c r="BW5" s="24" t="s">
        <v>60</v>
      </c>
      <c r="BX5" s="24" t="s">
        <v>60</v>
      </c>
      <c r="BY5" s="24" t="s">
        <v>60</v>
      </c>
      <c r="BZ5" s="24" t="s">
        <v>60</v>
      </c>
      <c r="CA5" s="24" t="s">
        <v>60</v>
      </c>
      <c r="CB5" s="24" t="s">
        <v>60</v>
      </c>
      <c r="CI5" s="171" t="str">
        <f t="shared" ref="CI5:CI68" si="0">IF(G5="B-C",IF(AND(SUM(L5:O5)=0,P5=1,Q5=0),1,IF(L5="-","-",0)),IF(AND(SUM(L5:O5)=0,P5=0,Q5=1),1,IF(L5="-","-",0)))</f>
        <v>-</v>
      </c>
      <c r="CJ5" s="172" t="str">
        <f t="shared" ref="CJ5:CJ68" si="1">IF(AND(SUM(L5:O5)=0,P5=1,Q5=1),1,IF(L5="-","-",0))</f>
        <v>-</v>
      </c>
      <c r="CK5" s="172" t="str">
        <f t="shared" ref="CK5:CK68" si="2">IF(G5="B-C",IF(AND(SUM(L5:O5)=0,P5=0,Q5=1),1,IF(L5="-","-",0)),IF(AND(SUM(L5:O5)=0,P5=1,Q5=0),1,IF(L5="-","-",0)))</f>
        <v>-</v>
      </c>
      <c r="CL5" s="48" t="str">
        <f t="shared" ref="CL5:CL68" si="3">IF(AND(SUM(L5:O5)&gt;0,P5=0,Q5=0),1,IF(L5="-","-",0))</f>
        <v>-</v>
      </c>
    </row>
    <row r="6" spans="1:90" s="48" customFormat="1" x14ac:dyDescent="0.25">
      <c r="A6" s="38" t="s">
        <v>60</v>
      </c>
      <c r="B6" s="38" t="s">
        <v>60</v>
      </c>
      <c r="C6" s="48" t="s">
        <v>42</v>
      </c>
      <c r="D6" s="38" t="s">
        <v>60</v>
      </c>
      <c r="E6" s="24">
        <v>1</v>
      </c>
      <c r="F6" s="24">
        <v>3</v>
      </c>
      <c r="G6" s="38" t="s">
        <v>60</v>
      </c>
      <c r="H6" s="38" t="s">
        <v>60</v>
      </c>
      <c r="I6" s="38" t="s">
        <v>60</v>
      </c>
      <c r="J6" s="21" t="s">
        <v>60</v>
      </c>
      <c r="K6" s="18"/>
      <c r="L6" s="38" t="s">
        <v>60</v>
      </c>
      <c r="M6" s="38" t="s">
        <v>60</v>
      </c>
      <c r="N6" s="38" t="s">
        <v>60</v>
      </c>
      <c r="O6" s="38" t="s">
        <v>60</v>
      </c>
      <c r="P6" s="38" t="s">
        <v>60</v>
      </c>
      <c r="Q6" s="38" t="s">
        <v>60</v>
      </c>
      <c r="R6" s="24"/>
      <c r="S6" s="24"/>
      <c r="T6" s="24"/>
      <c r="U6" s="137"/>
      <c r="V6" s="24"/>
      <c r="W6" s="24"/>
      <c r="X6" s="24"/>
      <c r="Y6" s="137"/>
      <c r="Z6" s="24"/>
      <c r="AA6" s="24"/>
      <c r="AB6" s="24"/>
      <c r="AC6" s="131"/>
      <c r="AG6" s="131"/>
      <c r="AH6" s="21" t="s">
        <v>60</v>
      </c>
      <c r="AI6" s="35"/>
      <c r="AJ6" s="38" t="s">
        <v>60</v>
      </c>
      <c r="AK6" s="38" t="s">
        <v>60</v>
      </c>
      <c r="AL6" s="38" t="s">
        <v>60</v>
      </c>
      <c r="AM6" s="38" t="s">
        <v>60</v>
      </c>
      <c r="AN6" s="38" t="s">
        <v>60</v>
      </c>
      <c r="AO6" s="38" t="s">
        <v>60</v>
      </c>
      <c r="AP6" s="24"/>
      <c r="AQ6" s="36"/>
      <c r="AR6" s="36"/>
      <c r="AS6" s="128"/>
      <c r="AU6" s="35"/>
      <c r="AW6" s="131"/>
      <c r="AX6" s="49"/>
      <c r="AY6" s="24"/>
      <c r="AZ6" s="49"/>
      <c r="BA6" s="135"/>
      <c r="BB6" s="49"/>
      <c r="BC6" s="49"/>
      <c r="BD6" s="49"/>
      <c r="BE6" s="135"/>
      <c r="BF6" s="49"/>
      <c r="BG6" s="49"/>
      <c r="BH6" s="49"/>
      <c r="BI6" s="157"/>
      <c r="BJ6" s="18"/>
      <c r="BK6" s="38"/>
      <c r="BL6" s="38"/>
      <c r="BM6" s="130"/>
      <c r="BN6" s="38"/>
      <c r="BO6" s="38"/>
      <c r="BP6" s="38"/>
      <c r="BQ6" s="137"/>
      <c r="BR6" s="21"/>
      <c r="BS6" s="24" t="s">
        <v>60</v>
      </c>
      <c r="BT6" s="24" t="s">
        <v>60</v>
      </c>
      <c r="BU6" s="24" t="s">
        <v>60</v>
      </c>
      <c r="BV6" s="24" t="s">
        <v>60</v>
      </c>
      <c r="BW6" s="24" t="s">
        <v>60</v>
      </c>
      <c r="BX6" s="24" t="s">
        <v>60</v>
      </c>
      <c r="BY6" s="24" t="s">
        <v>60</v>
      </c>
      <c r="BZ6" s="24" t="s">
        <v>60</v>
      </c>
      <c r="CA6" s="24" t="s">
        <v>60</v>
      </c>
      <c r="CB6" s="24" t="s">
        <v>60</v>
      </c>
      <c r="CI6" s="171" t="str">
        <f t="shared" si="0"/>
        <v>-</v>
      </c>
      <c r="CJ6" s="172" t="str">
        <f t="shared" si="1"/>
        <v>-</v>
      </c>
      <c r="CK6" s="172" t="str">
        <f t="shared" si="2"/>
        <v>-</v>
      </c>
      <c r="CL6" s="48" t="str">
        <f t="shared" si="3"/>
        <v>-</v>
      </c>
    </row>
    <row r="7" spans="1:90" s="48" customFormat="1" x14ac:dyDescent="0.25">
      <c r="A7" s="38" t="s">
        <v>60</v>
      </c>
      <c r="B7" s="38" t="s">
        <v>60</v>
      </c>
      <c r="C7" s="48" t="s">
        <v>42</v>
      </c>
      <c r="D7" s="38" t="s">
        <v>60</v>
      </c>
      <c r="E7" s="24">
        <v>1</v>
      </c>
      <c r="F7" s="24">
        <v>4</v>
      </c>
      <c r="G7" s="38" t="s">
        <v>60</v>
      </c>
      <c r="H7" s="38" t="s">
        <v>60</v>
      </c>
      <c r="I7" s="38" t="s">
        <v>60</v>
      </c>
      <c r="J7" s="21" t="s">
        <v>60</v>
      </c>
      <c r="K7" s="18"/>
      <c r="L7" s="38" t="s">
        <v>60</v>
      </c>
      <c r="M7" s="38" t="s">
        <v>60</v>
      </c>
      <c r="N7" s="38" t="s">
        <v>60</v>
      </c>
      <c r="O7" s="38" t="s">
        <v>60</v>
      </c>
      <c r="P7" s="38" t="s">
        <v>60</v>
      </c>
      <c r="Q7" s="38" t="s">
        <v>60</v>
      </c>
      <c r="R7" s="24"/>
      <c r="S7" s="24"/>
      <c r="T7" s="24"/>
      <c r="U7" s="137"/>
      <c r="V7" s="24"/>
      <c r="W7" s="24"/>
      <c r="X7" s="24"/>
      <c r="Y7" s="137"/>
      <c r="Z7" s="24"/>
      <c r="AA7" s="24"/>
      <c r="AB7" s="24"/>
      <c r="AC7" s="131"/>
      <c r="AG7" s="131"/>
      <c r="AH7" s="21" t="s">
        <v>60</v>
      </c>
      <c r="AI7" s="35"/>
      <c r="AJ7" s="38" t="s">
        <v>60</v>
      </c>
      <c r="AK7" s="38" t="s">
        <v>60</v>
      </c>
      <c r="AL7" s="38" t="s">
        <v>60</v>
      </c>
      <c r="AM7" s="38" t="s">
        <v>60</v>
      </c>
      <c r="AN7" s="38" t="s">
        <v>60</v>
      </c>
      <c r="AO7" s="38" t="s">
        <v>60</v>
      </c>
      <c r="AP7" s="24"/>
      <c r="AQ7" s="36"/>
      <c r="AR7" s="36"/>
      <c r="AS7" s="128"/>
      <c r="AU7" s="35"/>
      <c r="AW7" s="131"/>
      <c r="AX7" s="49"/>
      <c r="AY7" s="24"/>
      <c r="AZ7" s="49"/>
      <c r="BA7" s="135"/>
      <c r="BB7" s="49"/>
      <c r="BC7" s="49"/>
      <c r="BD7" s="49"/>
      <c r="BE7" s="135"/>
      <c r="BF7" s="49"/>
      <c r="BG7" s="49"/>
      <c r="BH7" s="49"/>
      <c r="BI7" s="157"/>
      <c r="BJ7" s="18"/>
      <c r="BK7" s="38"/>
      <c r="BL7" s="38"/>
      <c r="BM7" s="130"/>
      <c r="BN7" s="38"/>
      <c r="BO7" s="38"/>
      <c r="BP7" s="38"/>
      <c r="BQ7" s="137"/>
      <c r="BR7" s="21"/>
      <c r="BS7" s="24" t="s">
        <v>60</v>
      </c>
      <c r="BT7" s="24" t="s">
        <v>60</v>
      </c>
      <c r="BU7" s="24" t="s">
        <v>60</v>
      </c>
      <c r="BV7" s="24" t="s">
        <v>60</v>
      </c>
      <c r="BW7" s="24" t="s">
        <v>60</v>
      </c>
      <c r="BX7" s="24" t="s">
        <v>60</v>
      </c>
      <c r="BY7" s="24" t="s">
        <v>60</v>
      </c>
      <c r="BZ7" s="24" t="s">
        <v>60</v>
      </c>
      <c r="CA7" s="24" t="s">
        <v>60</v>
      </c>
      <c r="CB7" s="24" t="s">
        <v>60</v>
      </c>
      <c r="CI7" s="171" t="str">
        <f t="shared" si="0"/>
        <v>-</v>
      </c>
      <c r="CJ7" s="172" t="str">
        <f t="shared" si="1"/>
        <v>-</v>
      </c>
      <c r="CK7" s="172" t="str">
        <f t="shared" si="2"/>
        <v>-</v>
      </c>
      <c r="CL7" s="48" t="str">
        <f t="shared" si="3"/>
        <v>-</v>
      </c>
    </row>
    <row r="8" spans="1:90" s="48" customFormat="1" x14ac:dyDescent="0.25">
      <c r="A8" s="38" t="s">
        <v>60</v>
      </c>
      <c r="B8" s="38" t="s">
        <v>60</v>
      </c>
      <c r="C8" s="48" t="s">
        <v>42</v>
      </c>
      <c r="D8" s="38" t="s">
        <v>60</v>
      </c>
      <c r="E8" s="24">
        <v>1</v>
      </c>
      <c r="F8" s="24">
        <v>5</v>
      </c>
      <c r="G8" s="38" t="s">
        <v>60</v>
      </c>
      <c r="H8" s="38" t="s">
        <v>60</v>
      </c>
      <c r="I8" s="38" t="s">
        <v>60</v>
      </c>
      <c r="J8" s="21" t="s">
        <v>60</v>
      </c>
      <c r="K8" s="18"/>
      <c r="L8" s="38" t="s">
        <v>60</v>
      </c>
      <c r="M8" s="38" t="s">
        <v>60</v>
      </c>
      <c r="N8" s="38" t="s">
        <v>60</v>
      </c>
      <c r="O8" s="38" t="s">
        <v>60</v>
      </c>
      <c r="P8" s="38" t="s">
        <v>60</v>
      </c>
      <c r="Q8" s="38" t="s">
        <v>60</v>
      </c>
      <c r="R8" s="24"/>
      <c r="S8" s="24"/>
      <c r="T8" s="24"/>
      <c r="U8" s="137"/>
      <c r="V8" s="24"/>
      <c r="W8" s="24"/>
      <c r="X8" s="24"/>
      <c r="Y8" s="137"/>
      <c r="Z8" s="24"/>
      <c r="AA8" s="24"/>
      <c r="AB8" s="24"/>
      <c r="AC8" s="131"/>
      <c r="AG8" s="131"/>
      <c r="AH8" s="21" t="s">
        <v>60</v>
      </c>
      <c r="AI8" s="35"/>
      <c r="AJ8" s="38" t="s">
        <v>60</v>
      </c>
      <c r="AK8" s="38" t="s">
        <v>60</v>
      </c>
      <c r="AL8" s="38" t="s">
        <v>60</v>
      </c>
      <c r="AM8" s="38" t="s">
        <v>60</v>
      </c>
      <c r="AN8" s="38" t="s">
        <v>60</v>
      </c>
      <c r="AO8" s="38" t="s">
        <v>60</v>
      </c>
      <c r="AP8" s="24"/>
      <c r="AQ8" s="36"/>
      <c r="AR8" s="36"/>
      <c r="AS8" s="128"/>
      <c r="AU8" s="35"/>
      <c r="AW8" s="131"/>
      <c r="AX8" s="49"/>
      <c r="AY8" s="24"/>
      <c r="AZ8" s="49"/>
      <c r="BA8" s="135"/>
      <c r="BB8" s="49"/>
      <c r="BC8" s="49"/>
      <c r="BD8" s="49"/>
      <c r="BE8" s="135"/>
      <c r="BF8" s="49"/>
      <c r="BG8" s="49"/>
      <c r="BH8" s="49"/>
      <c r="BI8" s="157"/>
      <c r="BJ8" s="18"/>
      <c r="BK8" s="38"/>
      <c r="BL8" s="38"/>
      <c r="BM8" s="130"/>
      <c r="BN8" s="38"/>
      <c r="BO8" s="38"/>
      <c r="BP8" s="38"/>
      <c r="BQ8" s="137"/>
      <c r="BR8" s="21"/>
      <c r="BS8" s="24" t="s">
        <v>60</v>
      </c>
      <c r="BT8" s="24" t="s">
        <v>60</v>
      </c>
      <c r="BU8" s="24" t="s">
        <v>60</v>
      </c>
      <c r="BV8" s="24" t="s">
        <v>60</v>
      </c>
      <c r="BW8" s="24" t="s">
        <v>60</v>
      </c>
      <c r="BX8" s="24" t="s">
        <v>60</v>
      </c>
      <c r="BY8" s="24" t="s">
        <v>60</v>
      </c>
      <c r="BZ8" s="24" t="s">
        <v>60</v>
      </c>
      <c r="CA8" s="24" t="s">
        <v>60</v>
      </c>
      <c r="CB8" s="24" t="s">
        <v>60</v>
      </c>
      <c r="CI8" s="171" t="str">
        <f t="shared" si="0"/>
        <v>-</v>
      </c>
      <c r="CJ8" s="172" t="str">
        <f t="shared" si="1"/>
        <v>-</v>
      </c>
      <c r="CK8" s="172" t="str">
        <f t="shared" si="2"/>
        <v>-</v>
      </c>
      <c r="CL8" s="48" t="str">
        <f t="shared" si="3"/>
        <v>-</v>
      </c>
    </row>
    <row r="9" spans="1:90" s="48" customFormat="1" x14ac:dyDescent="0.25">
      <c r="A9" s="38" t="s">
        <v>60</v>
      </c>
      <c r="B9" s="38" t="s">
        <v>60</v>
      </c>
      <c r="C9" s="48" t="s">
        <v>42</v>
      </c>
      <c r="D9" s="38" t="s">
        <v>60</v>
      </c>
      <c r="E9" s="24">
        <v>1</v>
      </c>
      <c r="F9" s="24">
        <v>6</v>
      </c>
      <c r="G9" s="38" t="s">
        <v>60</v>
      </c>
      <c r="H9" s="38" t="s">
        <v>60</v>
      </c>
      <c r="I9" s="38" t="s">
        <v>60</v>
      </c>
      <c r="J9" s="21" t="s">
        <v>60</v>
      </c>
      <c r="K9" s="18"/>
      <c r="L9" s="38" t="s">
        <v>60</v>
      </c>
      <c r="M9" s="38" t="s">
        <v>60</v>
      </c>
      <c r="N9" s="38" t="s">
        <v>60</v>
      </c>
      <c r="O9" s="38" t="s">
        <v>60</v>
      </c>
      <c r="P9" s="38" t="s">
        <v>60</v>
      </c>
      <c r="Q9" s="38" t="s">
        <v>60</v>
      </c>
      <c r="R9" s="24"/>
      <c r="S9" s="24"/>
      <c r="T9" s="24"/>
      <c r="U9" s="137"/>
      <c r="V9" s="24"/>
      <c r="W9" s="24"/>
      <c r="X9" s="24"/>
      <c r="Y9" s="137"/>
      <c r="Z9" s="24"/>
      <c r="AA9" s="24"/>
      <c r="AB9" s="24"/>
      <c r="AC9" s="131"/>
      <c r="AG9" s="131"/>
      <c r="AH9" s="21" t="s">
        <v>60</v>
      </c>
      <c r="AI9" s="35"/>
      <c r="AJ9" s="38" t="s">
        <v>60</v>
      </c>
      <c r="AK9" s="38" t="s">
        <v>60</v>
      </c>
      <c r="AL9" s="38" t="s">
        <v>60</v>
      </c>
      <c r="AM9" s="38" t="s">
        <v>60</v>
      </c>
      <c r="AN9" s="38" t="s">
        <v>60</v>
      </c>
      <c r="AO9" s="38" t="s">
        <v>60</v>
      </c>
      <c r="AP9" s="24"/>
      <c r="AQ9" s="36"/>
      <c r="AR9" s="36"/>
      <c r="AS9" s="128"/>
      <c r="AU9" s="35"/>
      <c r="AW9" s="131"/>
      <c r="AX9" s="49"/>
      <c r="AY9" s="24"/>
      <c r="AZ9" s="49"/>
      <c r="BA9" s="135"/>
      <c r="BB9" s="49"/>
      <c r="BC9" s="49"/>
      <c r="BD9" s="49"/>
      <c r="BE9" s="135"/>
      <c r="BF9" s="49"/>
      <c r="BG9" s="49"/>
      <c r="BH9" s="49"/>
      <c r="BI9" s="157"/>
      <c r="BJ9" s="18"/>
      <c r="BK9" s="38"/>
      <c r="BL9" s="38"/>
      <c r="BM9" s="130"/>
      <c r="BN9" s="38"/>
      <c r="BO9" s="38"/>
      <c r="BP9" s="38"/>
      <c r="BQ9" s="137"/>
      <c r="BR9" s="21"/>
      <c r="BS9" s="24" t="s">
        <v>60</v>
      </c>
      <c r="BT9" s="24" t="s">
        <v>60</v>
      </c>
      <c r="BU9" s="24" t="s">
        <v>60</v>
      </c>
      <c r="BV9" s="24" t="s">
        <v>60</v>
      </c>
      <c r="BW9" s="24" t="s">
        <v>60</v>
      </c>
      <c r="BX9" s="24" t="s">
        <v>60</v>
      </c>
      <c r="BY9" s="24" t="s">
        <v>60</v>
      </c>
      <c r="BZ9" s="24" t="s">
        <v>60</v>
      </c>
      <c r="CA9" s="24" t="s">
        <v>60</v>
      </c>
      <c r="CB9" s="24" t="s">
        <v>60</v>
      </c>
      <c r="CI9" s="171" t="str">
        <f t="shared" si="0"/>
        <v>-</v>
      </c>
      <c r="CJ9" s="172" t="str">
        <f t="shared" si="1"/>
        <v>-</v>
      </c>
      <c r="CK9" s="172" t="str">
        <f t="shared" si="2"/>
        <v>-</v>
      </c>
      <c r="CL9" s="48" t="str">
        <f t="shared" si="3"/>
        <v>-</v>
      </c>
    </row>
    <row r="10" spans="1:90" s="48" customFormat="1" x14ac:dyDescent="0.25">
      <c r="A10" s="160">
        <v>42511</v>
      </c>
      <c r="B10" s="47" t="str">
        <f t="shared" ref="B10:B11" si="4">RIGHT(YEAR(A10),2)&amp;TEXT(A10-DATE(YEAR(A10),1,0),"000")</f>
        <v>16142</v>
      </c>
      <c r="C10" s="48" t="s">
        <v>42</v>
      </c>
      <c r="D10" s="38" t="s">
        <v>92</v>
      </c>
      <c r="E10" s="24">
        <v>1</v>
      </c>
      <c r="F10" s="24">
        <v>7</v>
      </c>
      <c r="G10" s="38" t="s">
        <v>96</v>
      </c>
      <c r="H10" s="38">
        <v>619</v>
      </c>
      <c r="I10" s="38">
        <v>19</v>
      </c>
      <c r="J10" s="21" t="s">
        <v>67</v>
      </c>
      <c r="K10" s="18"/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/>
      <c r="S10" s="24"/>
      <c r="T10" s="24"/>
      <c r="U10" s="137"/>
      <c r="V10" s="24"/>
      <c r="W10" s="24"/>
      <c r="X10" s="24"/>
      <c r="Y10" s="137"/>
      <c r="Z10" s="24"/>
      <c r="AA10" s="24"/>
      <c r="AB10" s="24"/>
      <c r="AC10" s="131"/>
      <c r="AE10" s="24"/>
      <c r="AG10" s="131"/>
      <c r="AH10" s="21">
        <v>0</v>
      </c>
      <c r="AI10" s="35"/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0</v>
      </c>
      <c r="AP10" s="24"/>
      <c r="AQ10" s="36"/>
      <c r="AR10" s="36"/>
      <c r="AS10" s="128"/>
      <c r="AU10" s="35"/>
      <c r="AW10" s="131"/>
      <c r="AX10" s="49"/>
      <c r="AY10" s="24"/>
      <c r="AZ10" s="49"/>
      <c r="BA10" s="135"/>
      <c r="BB10" s="49"/>
      <c r="BC10" s="49"/>
      <c r="BD10" s="49"/>
      <c r="BE10" s="135"/>
      <c r="BF10" s="49"/>
      <c r="BG10" s="49"/>
      <c r="BH10" s="49"/>
      <c r="BI10" s="157"/>
      <c r="BJ10" s="18"/>
      <c r="BK10" s="38"/>
      <c r="BL10" s="38"/>
      <c r="BM10" s="130"/>
      <c r="BN10" s="38"/>
      <c r="BO10" s="38"/>
      <c r="BP10" s="38"/>
      <c r="BQ10" s="137"/>
      <c r="BR10" s="21"/>
      <c r="BS10" s="120">
        <v>71</v>
      </c>
      <c r="BT10" s="38">
        <v>70.099999999999994</v>
      </c>
      <c r="BU10" s="38">
        <v>1016.9</v>
      </c>
      <c r="BV10" s="24">
        <v>1016.9</v>
      </c>
      <c r="BW10" s="24">
        <v>0</v>
      </c>
      <c r="BX10" s="24">
        <v>2</v>
      </c>
      <c r="BY10" s="24">
        <v>6.3</v>
      </c>
      <c r="BZ10" s="24">
        <v>1</v>
      </c>
      <c r="CA10" s="24" t="s">
        <v>67</v>
      </c>
      <c r="CB10" s="24">
        <v>15</v>
      </c>
      <c r="CI10" s="171">
        <f t="shared" si="0"/>
        <v>0</v>
      </c>
      <c r="CJ10" s="172">
        <f t="shared" si="1"/>
        <v>0</v>
      </c>
      <c r="CK10" s="172">
        <f t="shared" si="2"/>
        <v>0</v>
      </c>
      <c r="CL10" s="48">
        <f t="shared" si="3"/>
        <v>0</v>
      </c>
    </row>
    <row r="11" spans="1:90" s="56" customFormat="1" x14ac:dyDescent="0.25">
      <c r="A11" s="161">
        <v>42511</v>
      </c>
      <c r="B11" s="55" t="str">
        <f t="shared" si="4"/>
        <v>16142</v>
      </c>
      <c r="C11" s="56" t="s">
        <v>42</v>
      </c>
      <c r="D11" s="57" t="s">
        <v>92</v>
      </c>
      <c r="E11" s="57">
        <v>1</v>
      </c>
      <c r="F11" s="57">
        <v>8</v>
      </c>
      <c r="G11" s="57" t="s">
        <v>96</v>
      </c>
      <c r="H11" s="57">
        <v>608</v>
      </c>
      <c r="I11" s="57">
        <v>8</v>
      </c>
      <c r="J11" s="58" t="s">
        <v>67</v>
      </c>
      <c r="K11" s="19"/>
      <c r="L11" s="57">
        <v>1</v>
      </c>
      <c r="M11" s="57">
        <v>1</v>
      </c>
      <c r="N11" s="57">
        <v>1</v>
      </c>
      <c r="O11" s="57">
        <v>1</v>
      </c>
      <c r="P11" s="57">
        <v>1</v>
      </c>
      <c r="Q11" s="57">
        <v>1</v>
      </c>
      <c r="R11" s="57"/>
      <c r="S11" s="57"/>
      <c r="T11" s="57"/>
      <c r="U11" s="138"/>
      <c r="V11" s="57" t="s">
        <v>22</v>
      </c>
      <c r="W11" s="57" t="s">
        <v>35</v>
      </c>
      <c r="X11" s="57">
        <v>260</v>
      </c>
      <c r="Y11" s="138"/>
      <c r="Z11" s="57" t="s">
        <v>22</v>
      </c>
      <c r="AA11" s="57" t="s">
        <v>22</v>
      </c>
      <c r="AB11" s="57">
        <v>340</v>
      </c>
      <c r="AC11" s="129"/>
      <c r="AD11" s="56" t="s">
        <v>22</v>
      </c>
      <c r="AE11" s="57" t="s">
        <v>22</v>
      </c>
      <c r="AF11" s="56">
        <v>300</v>
      </c>
      <c r="AG11" s="129"/>
      <c r="AH11" s="58">
        <v>3</v>
      </c>
      <c r="AI11" s="19"/>
      <c r="AJ11" s="57">
        <v>0</v>
      </c>
      <c r="AK11" s="57">
        <v>0</v>
      </c>
      <c r="AL11" s="57">
        <v>0</v>
      </c>
      <c r="AM11" s="57">
        <v>0</v>
      </c>
      <c r="AN11" s="57">
        <v>0</v>
      </c>
      <c r="AO11" s="57">
        <v>0</v>
      </c>
      <c r="AP11" s="57"/>
      <c r="AS11" s="129"/>
      <c r="AU11" s="19"/>
      <c r="AW11" s="129"/>
      <c r="AX11" s="59"/>
      <c r="AY11" s="57"/>
      <c r="AZ11" s="59"/>
      <c r="BA11" s="136"/>
      <c r="BB11" s="59"/>
      <c r="BC11" s="59"/>
      <c r="BD11" s="59"/>
      <c r="BE11" s="136"/>
      <c r="BF11" s="59"/>
      <c r="BG11" s="59"/>
      <c r="BH11" s="59"/>
      <c r="BI11" s="136"/>
      <c r="BJ11" s="19"/>
      <c r="BK11" s="57"/>
      <c r="BL11" s="57"/>
      <c r="BM11" s="138"/>
      <c r="BN11" s="57"/>
      <c r="BO11" s="57"/>
      <c r="BP11" s="57"/>
      <c r="BQ11" s="138"/>
      <c r="BR11" s="58"/>
      <c r="BS11" s="113">
        <v>71</v>
      </c>
      <c r="BT11" s="57">
        <v>70.099999999999994</v>
      </c>
      <c r="BU11" s="57">
        <v>1016.9</v>
      </c>
      <c r="BV11" s="57">
        <v>1016.9</v>
      </c>
      <c r="BW11" s="57">
        <v>0</v>
      </c>
      <c r="BX11" s="57">
        <v>1</v>
      </c>
      <c r="BY11" s="57">
        <v>5.2</v>
      </c>
      <c r="BZ11" s="57">
        <v>1</v>
      </c>
      <c r="CA11" s="57" t="s">
        <v>67</v>
      </c>
      <c r="CB11" s="56">
        <v>15</v>
      </c>
      <c r="CI11" s="171">
        <f t="shared" si="0"/>
        <v>0</v>
      </c>
      <c r="CJ11" s="172">
        <f t="shared" si="1"/>
        <v>0</v>
      </c>
      <c r="CK11" s="172">
        <f t="shared" si="2"/>
        <v>0</v>
      </c>
      <c r="CL11" s="48">
        <f t="shared" si="3"/>
        <v>0</v>
      </c>
    </row>
    <row r="12" spans="1:90" s="48" customFormat="1" x14ac:dyDescent="0.25">
      <c r="A12" s="38" t="s">
        <v>60</v>
      </c>
      <c r="B12" s="38" t="s">
        <v>60</v>
      </c>
      <c r="C12" s="48" t="s">
        <v>42</v>
      </c>
      <c r="D12" s="38" t="s">
        <v>60</v>
      </c>
      <c r="E12" s="24">
        <v>2</v>
      </c>
      <c r="F12" s="24">
        <v>1</v>
      </c>
      <c r="G12" s="38" t="s">
        <v>60</v>
      </c>
      <c r="H12" s="38" t="s">
        <v>60</v>
      </c>
      <c r="I12" s="38" t="s">
        <v>60</v>
      </c>
      <c r="J12" s="21" t="s">
        <v>60</v>
      </c>
      <c r="K12" s="18"/>
      <c r="L12" s="38" t="s">
        <v>60</v>
      </c>
      <c r="M12" s="38" t="s">
        <v>60</v>
      </c>
      <c r="N12" s="38" t="s">
        <v>60</v>
      </c>
      <c r="O12" s="38" t="s">
        <v>60</v>
      </c>
      <c r="P12" s="38" t="s">
        <v>60</v>
      </c>
      <c r="Q12" s="38" t="s">
        <v>60</v>
      </c>
      <c r="R12" s="24"/>
      <c r="S12" s="24"/>
      <c r="T12" s="24"/>
      <c r="U12" s="137"/>
      <c r="V12" s="24"/>
      <c r="W12" s="24"/>
      <c r="X12" s="24"/>
      <c r="Y12" s="137"/>
      <c r="Z12" s="24"/>
      <c r="AA12" s="24"/>
      <c r="AB12" s="24"/>
      <c r="AC12" s="131"/>
      <c r="AG12" s="131"/>
      <c r="AH12" s="21" t="s">
        <v>60</v>
      </c>
      <c r="AI12" s="35"/>
      <c r="AJ12" s="38" t="s">
        <v>60</v>
      </c>
      <c r="AK12" s="38" t="s">
        <v>60</v>
      </c>
      <c r="AL12" s="38" t="s">
        <v>60</v>
      </c>
      <c r="AM12" s="38" t="s">
        <v>60</v>
      </c>
      <c r="AN12" s="38" t="s">
        <v>60</v>
      </c>
      <c r="AO12" s="38" t="s">
        <v>60</v>
      </c>
      <c r="AP12" s="24"/>
      <c r="AQ12" s="36"/>
      <c r="AR12" s="36"/>
      <c r="AS12" s="128"/>
      <c r="AU12" s="35"/>
      <c r="AW12" s="131"/>
      <c r="AX12" s="49"/>
      <c r="AY12" s="24"/>
      <c r="AZ12" s="49"/>
      <c r="BA12" s="135"/>
      <c r="BB12" s="49"/>
      <c r="BC12" s="49"/>
      <c r="BD12" s="49"/>
      <c r="BE12" s="135"/>
      <c r="BF12" s="49"/>
      <c r="BG12" s="49"/>
      <c r="BH12" s="49"/>
      <c r="BI12" s="157"/>
      <c r="BJ12" s="18"/>
      <c r="BK12" s="38"/>
      <c r="BL12" s="38"/>
      <c r="BM12" s="130"/>
      <c r="BN12" s="38"/>
      <c r="BO12" s="38"/>
      <c r="BP12" s="38"/>
      <c r="BQ12" s="137"/>
      <c r="BR12" s="21"/>
      <c r="BS12" s="24" t="s">
        <v>60</v>
      </c>
      <c r="BT12" s="24" t="s">
        <v>60</v>
      </c>
      <c r="BU12" s="24" t="s">
        <v>60</v>
      </c>
      <c r="BV12" s="24" t="s">
        <v>60</v>
      </c>
      <c r="BW12" s="24" t="s">
        <v>60</v>
      </c>
      <c r="BX12" s="24" t="s">
        <v>60</v>
      </c>
      <c r="BY12" s="24" t="s">
        <v>60</v>
      </c>
      <c r="BZ12" s="24" t="s">
        <v>60</v>
      </c>
      <c r="CA12" s="24" t="s">
        <v>60</v>
      </c>
      <c r="CB12" s="24" t="s">
        <v>60</v>
      </c>
      <c r="CI12" s="171" t="str">
        <f t="shared" si="0"/>
        <v>-</v>
      </c>
      <c r="CJ12" s="172" t="str">
        <f t="shared" si="1"/>
        <v>-</v>
      </c>
      <c r="CK12" s="172" t="str">
        <f t="shared" si="2"/>
        <v>-</v>
      </c>
      <c r="CL12" s="48" t="str">
        <f t="shared" si="3"/>
        <v>-</v>
      </c>
    </row>
    <row r="13" spans="1:90" s="48" customFormat="1" x14ac:dyDescent="0.25">
      <c r="A13" s="38" t="s">
        <v>60</v>
      </c>
      <c r="B13" s="38" t="s">
        <v>60</v>
      </c>
      <c r="C13" s="48" t="s">
        <v>42</v>
      </c>
      <c r="D13" s="38" t="s">
        <v>60</v>
      </c>
      <c r="E13" s="24">
        <v>2</v>
      </c>
      <c r="F13" s="24">
        <v>2</v>
      </c>
      <c r="G13" s="38" t="s">
        <v>60</v>
      </c>
      <c r="H13" s="38" t="s">
        <v>60</v>
      </c>
      <c r="I13" s="38" t="s">
        <v>60</v>
      </c>
      <c r="J13" s="21" t="s">
        <v>60</v>
      </c>
      <c r="K13" s="18"/>
      <c r="L13" s="38" t="s">
        <v>60</v>
      </c>
      <c r="M13" s="38" t="s">
        <v>60</v>
      </c>
      <c r="N13" s="38" t="s">
        <v>60</v>
      </c>
      <c r="O13" s="38" t="s">
        <v>60</v>
      </c>
      <c r="P13" s="38" t="s">
        <v>60</v>
      </c>
      <c r="Q13" s="38" t="s">
        <v>60</v>
      </c>
      <c r="R13" s="24"/>
      <c r="S13" s="24"/>
      <c r="T13" s="24"/>
      <c r="U13" s="137"/>
      <c r="V13" s="24"/>
      <c r="W13" s="24"/>
      <c r="X13" s="24"/>
      <c r="Y13" s="137"/>
      <c r="Z13" s="24"/>
      <c r="AA13" s="24"/>
      <c r="AB13" s="24"/>
      <c r="AC13" s="131"/>
      <c r="AG13" s="131"/>
      <c r="AH13" s="21" t="s">
        <v>60</v>
      </c>
      <c r="AI13" s="35"/>
      <c r="AJ13" s="38" t="s">
        <v>60</v>
      </c>
      <c r="AK13" s="38" t="s">
        <v>60</v>
      </c>
      <c r="AL13" s="38" t="s">
        <v>60</v>
      </c>
      <c r="AM13" s="38" t="s">
        <v>60</v>
      </c>
      <c r="AN13" s="38" t="s">
        <v>60</v>
      </c>
      <c r="AO13" s="38" t="s">
        <v>60</v>
      </c>
      <c r="AP13" s="24"/>
      <c r="AQ13" s="36"/>
      <c r="AR13" s="36"/>
      <c r="AS13" s="128"/>
      <c r="AU13" s="35"/>
      <c r="AW13" s="131"/>
      <c r="AX13" s="49"/>
      <c r="AY13" s="24"/>
      <c r="AZ13" s="49"/>
      <c r="BA13" s="135"/>
      <c r="BB13" s="49"/>
      <c r="BC13" s="49"/>
      <c r="BD13" s="49"/>
      <c r="BE13" s="135"/>
      <c r="BF13" s="49"/>
      <c r="BG13" s="49"/>
      <c r="BH13" s="49"/>
      <c r="BI13" s="157"/>
      <c r="BJ13" s="18"/>
      <c r="BK13" s="18"/>
      <c r="BL13" s="38"/>
      <c r="BM13" s="130"/>
      <c r="BN13" s="38"/>
      <c r="BO13" s="38"/>
      <c r="BP13" s="38"/>
      <c r="BQ13" s="137"/>
      <c r="BR13" s="21"/>
      <c r="BS13" s="24" t="s">
        <v>60</v>
      </c>
      <c r="BT13" s="24" t="s">
        <v>60</v>
      </c>
      <c r="BU13" s="24" t="s">
        <v>60</v>
      </c>
      <c r="BV13" s="24" t="s">
        <v>60</v>
      </c>
      <c r="BW13" s="24" t="s">
        <v>60</v>
      </c>
      <c r="BX13" s="24" t="s">
        <v>60</v>
      </c>
      <c r="BY13" s="24" t="s">
        <v>60</v>
      </c>
      <c r="BZ13" s="24" t="s">
        <v>60</v>
      </c>
      <c r="CA13" s="24" t="s">
        <v>60</v>
      </c>
      <c r="CB13" s="24" t="s">
        <v>60</v>
      </c>
      <c r="CI13" s="171" t="str">
        <f t="shared" si="0"/>
        <v>-</v>
      </c>
      <c r="CJ13" s="172" t="str">
        <f t="shared" si="1"/>
        <v>-</v>
      </c>
      <c r="CK13" s="172" t="str">
        <f t="shared" si="2"/>
        <v>-</v>
      </c>
      <c r="CL13" s="48" t="str">
        <f t="shared" si="3"/>
        <v>-</v>
      </c>
    </row>
    <row r="14" spans="1:90" s="48" customFormat="1" x14ac:dyDescent="0.25">
      <c r="A14" s="38" t="s">
        <v>60</v>
      </c>
      <c r="B14" s="38" t="s">
        <v>60</v>
      </c>
      <c r="C14" s="48" t="s">
        <v>42</v>
      </c>
      <c r="D14" s="38" t="s">
        <v>60</v>
      </c>
      <c r="E14" s="24">
        <v>2</v>
      </c>
      <c r="F14" s="24">
        <v>3</v>
      </c>
      <c r="G14" s="38" t="s">
        <v>60</v>
      </c>
      <c r="H14" s="38" t="s">
        <v>60</v>
      </c>
      <c r="I14" s="38" t="s">
        <v>60</v>
      </c>
      <c r="J14" s="21" t="s">
        <v>60</v>
      </c>
      <c r="K14" s="18"/>
      <c r="L14" s="38" t="s">
        <v>60</v>
      </c>
      <c r="M14" s="38" t="s">
        <v>60</v>
      </c>
      <c r="N14" s="38" t="s">
        <v>60</v>
      </c>
      <c r="O14" s="38" t="s">
        <v>60</v>
      </c>
      <c r="P14" s="38" t="s">
        <v>60</v>
      </c>
      <c r="Q14" s="38" t="s">
        <v>60</v>
      </c>
      <c r="R14" s="24"/>
      <c r="S14" s="24"/>
      <c r="T14" s="24"/>
      <c r="U14" s="137"/>
      <c r="V14" s="24"/>
      <c r="W14" s="24"/>
      <c r="X14" s="24"/>
      <c r="Y14" s="137"/>
      <c r="Z14" s="24"/>
      <c r="AA14" s="24"/>
      <c r="AB14" s="24"/>
      <c r="AC14" s="131"/>
      <c r="AG14" s="131"/>
      <c r="AH14" s="21" t="s">
        <v>60</v>
      </c>
      <c r="AI14" s="35"/>
      <c r="AJ14" s="38" t="s">
        <v>60</v>
      </c>
      <c r="AK14" s="38" t="s">
        <v>60</v>
      </c>
      <c r="AL14" s="38" t="s">
        <v>60</v>
      </c>
      <c r="AM14" s="38" t="s">
        <v>60</v>
      </c>
      <c r="AN14" s="38" t="s">
        <v>60</v>
      </c>
      <c r="AO14" s="38" t="s">
        <v>60</v>
      </c>
      <c r="AP14" s="24"/>
      <c r="AQ14" s="36"/>
      <c r="AR14" s="36"/>
      <c r="AS14" s="128"/>
      <c r="AU14" s="35"/>
      <c r="AW14" s="131"/>
      <c r="AX14" s="49"/>
      <c r="AY14" s="24"/>
      <c r="AZ14" s="49"/>
      <c r="BA14" s="135"/>
      <c r="BB14" s="49"/>
      <c r="BC14" s="49"/>
      <c r="BD14" s="49"/>
      <c r="BE14" s="135"/>
      <c r="BF14" s="49"/>
      <c r="BG14" s="49"/>
      <c r="BH14" s="49"/>
      <c r="BI14" s="157"/>
      <c r="BJ14" s="18"/>
      <c r="BK14" s="18"/>
      <c r="BL14" s="38"/>
      <c r="BM14" s="130"/>
      <c r="BN14" s="38"/>
      <c r="BO14" s="38"/>
      <c r="BP14" s="38"/>
      <c r="BQ14" s="137"/>
      <c r="BR14" s="21"/>
      <c r="BS14" s="24" t="s">
        <v>60</v>
      </c>
      <c r="BT14" s="24" t="s">
        <v>60</v>
      </c>
      <c r="BU14" s="24" t="s">
        <v>60</v>
      </c>
      <c r="BV14" s="24" t="s">
        <v>60</v>
      </c>
      <c r="BW14" s="24" t="s">
        <v>60</v>
      </c>
      <c r="BX14" s="24" t="s">
        <v>60</v>
      </c>
      <c r="BY14" s="24" t="s">
        <v>60</v>
      </c>
      <c r="BZ14" s="24" t="s">
        <v>60</v>
      </c>
      <c r="CA14" s="24" t="s">
        <v>60</v>
      </c>
      <c r="CB14" s="24" t="s">
        <v>60</v>
      </c>
      <c r="CI14" s="171" t="str">
        <f t="shared" si="0"/>
        <v>-</v>
      </c>
      <c r="CJ14" s="172" t="str">
        <f t="shared" si="1"/>
        <v>-</v>
      </c>
      <c r="CK14" s="172" t="str">
        <f t="shared" si="2"/>
        <v>-</v>
      </c>
      <c r="CL14" s="48" t="str">
        <f t="shared" si="3"/>
        <v>-</v>
      </c>
    </row>
    <row r="15" spans="1:90" s="48" customFormat="1" x14ac:dyDescent="0.25">
      <c r="A15" s="38" t="s">
        <v>60</v>
      </c>
      <c r="B15" s="38" t="s">
        <v>60</v>
      </c>
      <c r="C15" s="48" t="s">
        <v>42</v>
      </c>
      <c r="D15" s="38" t="s">
        <v>60</v>
      </c>
      <c r="E15" s="24">
        <v>2</v>
      </c>
      <c r="F15" s="24">
        <v>4</v>
      </c>
      <c r="G15" s="38" t="s">
        <v>60</v>
      </c>
      <c r="H15" s="38" t="s">
        <v>60</v>
      </c>
      <c r="I15" s="38" t="s">
        <v>60</v>
      </c>
      <c r="J15" s="21" t="s">
        <v>60</v>
      </c>
      <c r="K15" s="18"/>
      <c r="L15" s="38" t="s">
        <v>60</v>
      </c>
      <c r="M15" s="38" t="s">
        <v>60</v>
      </c>
      <c r="N15" s="38" t="s">
        <v>60</v>
      </c>
      <c r="O15" s="38" t="s">
        <v>60</v>
      </c>
      <c r="P15" s="38" t="s">
        <v>60</v>
      </c>
      <c r="Q15" s="38" t="s">
        <v>60</v>
      </c>
      <c r="R15" s="24"/>
      <c r="S15" s="24"/>
      <c r="T15" s="24"/>
      <c r="U15" s="137"/>
      <c r="V15" s="24"/>
      <c r="W15" s="24"/>
      <c r="X15" s="24"/>
      <c r="Y15" s="137"/>
      <c r="Z15" s="24"/>
      <c r="AA15" s="24"/>
      <c r="AB15" s="24"/>
      <c r="AC15" s="131"/>
      <c r="AG15" s="131"/>
      <c r="AH15" s="21" t="s">
        <v>60</v>
      </c>
      <c r="AI15" s="35"/>
      <c r="AJ15" s="38" t="s">
        <v>60</v>
      </c>
      <c r="AK15" s="38" t="s">
        <v>60</v>
      </c>
      <c r="AL15" s="38" t="s">
        <v>60</v>
      </c>
      <c r="AM15" s="38" t="s">
        <v>60</v>
      </c>
      <c r="AN15" s="38" t="s">
        <v>60</v>
      </c>
      <c r="AO15" s="38" t="s">
        <v>60</v>
      </c>
      <c r="AP15" s="24"/>
      <c r="AQ15" s="36"/>
      <c r="AR15" s="36"/>
      <c r="AS15" s="128"/>
      <c r="AU15" s="35"/>
      <c r="AW15" s="131"/>
      <c r="AX15" s="49"/>
      <c r="AY15" s="24"/>
      <c r="AZ15" s="49"/>
      <c r="BA15" s="135"/>
      <c r="BB15" s="49"/>
      <c r="BC15" s="49"/>
      <c r="BD15" s="49"/>
      <c r="BE15" s="135"/>
      <c r="BF15" s="49"/>
      <c r="BG15" s="49"/>
      <c r="BH15" s="49"/>
      <c r="BI15" s="157"/>
      <c r="BJ15" s="18"/>
      <c r="BK15" s="18"/>
      <c r="BL15" s="38"/>
      <c r="BM15" s="130"/>
      <c r="BN15" s="38"/>
      <c r="BO15" s="38"/>
      <c r="BP15" s="38"/>
      <c r="BQ15" s="137"/>
      <c r="BR15" s="21"/>
      <c r="BS15" s="24" t="s">
        <v>60</v>
      </c>
      <c r="BT15" s="24" t="s">
        <v>60</v>
      </c>
      <c r="BU15" s="24" t="s">
        <v>60</v>
      </c>
      <c r="BV15" s="24" t="s">
        <v>60</v>
      </c>
      <c r="BW15" s="24" t="s">
        <v>60</v>
      </c>
      <c r="BX15" s="24" t="s">
        <v>60</v>
      </c>
      <c r="BY15" s="24" t="s">
        <v>60</v>
      </c>
      <c r="BZ15" s="24" t="s">
        <v>60</v>
      </c>
      <c r="CA15" s="24" t="s">
        <v>60</v>
      </c>
      <c r="CB15" s="24" t="s">
        <v>60</v>
      </c>
      <c r="CI15" s="171" t="str">
        <f t="shared" si="0"/>
        <v>-</v>
      </c>
      <c r="CJ15" s="172" t="str">
        <f t="shared" si="1"/>
        <v>-</v>
      </c>
      <c r="CK15" s="172" t="str">
        <f t="shared" si="2"/>
        <v>-</v>
      </c>
      <c r="CL15" s="48" t="str">
        <f t="shared" si="3"/>
        <v>-</v>
      </c>
    </row>
    <row r="16" spans="1:90" s="48" customFormat="1" x14ac:dyDescent="0.25">
      <c r="A16" s="38" t="s">
        <v>60</v>
      </c>
      <c r="B16" s="38" t="s">
        <v>60</v>
      </c>
      <c r="C16" s="48" t="s">
        <v>42</v>
      </c>
      <c r="D16" s="38" t="s">
        <v>60</v>
      </c>
      <c r="E16" s="24">
        <v>2</v>
      </c>
      <c r="F16" s="24">
        <v>5</v>
      </c>
      <c r="G16" s="38" t="s">
        <v>60</v>
      </c>
      <c r="H16" s="38" t="s">
        <v>60</v>
      </c>
      <c r="I16" s="38" t="s">
        <v>60</v>
      </c>
      <c r="J16" s="21" t="s">
        <v>60</v>
      </c>
      <c r="K16" s="18"/>
      <c r="L16" s="38" t="s">
        <v>60</v>
      </c>
      <c r="M16" s="38" t="s">
        <v>60</v>
      </c>
      <c r="N16" s="38" t="s">
        <v>60</v>
      </c>
      <c r="O16" s="38" t="s">
        <v>60</v>
      </c>
      <c r="P16" s="38" t="s">
        <v>60</v>
      </c>
      <c r="Q16" s="38" t="s">
        <v>60</v>
      </c>
      <c r="R16" s="24"/>
      <c r="S16" s="24"/>
      <c r="T16" s="24"/>
      <c r="U16" s="137"/>
      <c r="V16" s="24"/>
      <c r="W16" s="24"/>
      <c r="X16" s="24"/>
      <c r="Y16" s="137"/>
      <c r="Z16" s="24"/>
      <c r="AA16" s="24"/>
      <c r="AB16" s="24"/>
      <c r="AC16" s="131"/>
      <c r="AG16" s="131"/>
      <c r="AH16" s="21" t="s">
        <v>60</v>
      </c>
      <c r="AI16" s="35"/>
      <c r="AJ16" s="38" t="s">
        <v>60</v>
      </c>
      <c r="AK16" s="38" t="s">
        <v>60</v>
      </c>
      <c r="AL16" s="38" t="s">
        <v>60</v>
      </c>
      <c r="AM16" s="38" t="s">
        <v>60</v>
      </c>
      <c r="AN16" s="38" t="s">
        <v>60</v>
      </c>
      <c r="AO16" s="38" t="s">
        <v>60</v>
      </c>
      <c r="AP16" s="24"/>
      <c r="AQ16" s="36"/>
      <c r="AR16" s="36"/>
      <c r="AS16" s="128"/>
      <c r="AU16" s="35"/>
      <c r="AW16" s="131"/>
      <c r="AX16" s="49"/>
      <c r="AY16" s="24"/>
      <c r="AZ16" s="49"/>
      <c r="BA16" s="135"/>
      <c r="BB16" s="49"/>
      <c r="BC16" s="49"/>
      <c r="BD16" s="49"/>
      <c r="BE16" s="135"/>
      <c r="BF16" s="49"/>
      <c r="BG16" s="49"/>
      <c r="BH16" s="49"/>
      <c r="BI16" s="157"/>
      <c r="BJ16" s="18"/>
      <c r="BK16" s="18"/>
      <c r="BL16" s="38"/>
      <c r="BM16" s="130"/>
      <c r="BN16" s="38"/>
      <c r="BO16" s="38"/>
      <c r="BP16" s="38"/>
      <c r="BQ16" s="137"/>
      <c r="BR16" s="21"/>
      <c r="BS16" s="24" t="s">
        <v>60</v>
      </c>
      <c r="BT16" s="24" t="s">
        <v>60</v>
      </c>
      <c r="BU16" s="24" t="s">
        <v>60</v>
      </c>
      <c r="BV16" s="24" t="s">
        <v>60</v>
      </c>
      <c r="BW16" s="24" t="s">
        <v>60</v>
      </c>
      <c r="BX16" s="24" t="s">
        <v>60</v>
      </c>
      <c r="BY16" s="24" t="s">
        <v>60</v>
      </c>
      <c r="BZ16" s="24" t="s">
        <v>60</v>
      </c>
      <c r="CA16" s="24" t="s">
        <v>60</v>
      </c>
      <c r="CB16" s="24" t="s">
        <v>60</v>
      </c>
      <c r="CI16" s="171" t="str">
        <f t="shared" si="0"/>
        <v>-</v>
      </c>
      <c r="CJ16" s="172" t="str">
        <f t="shared" si="1"/>
        <v>-</v>
      </c>
      <c r="CK16" s="172" t="str">
        <f t="shared" si="2"/>
        <v>-</v>
      </c>
      <c r="CL16" s="48" t="str">
        <f t="shared" si="3"/>
        <v>-</v>
      </c>
    </row>
    <row r="17" spans="1:90" s="48" customFormat="1" x14ac:dyDescent="0.25">
      <c r="A17" s="38" t="s">
        <v>60</v>
      </c>
      <c r="B17" s="38" t="s">
        <v>60</v>
      </c>
      <c r="C17" s="48" t="s">
        <v>42</v>
      </c>
      <c r="D17" s="38" t="s">
        <v>60</v>
      </c>
      <c r="E17" s="24">
        <v>2</v>
      </c>
      <c r="F17" s="24">
        <v>6</v>
      </c>
      <c r="G17" s="38" t="s">
        <v>60</v>
      </c>
      <c r="H17" s="38" t="s">
        <v>60</v>
      </c>
      <c r="I17" s="38" t="s">
        <v>60</v>
      </c>
      <c r="J17" s="21" t="s">
        <v>60</v>
      </c>
      <c r="K17" s="18"/>
      <c r="L17" s="38" t="s">
        <v>60</v>
      </c>
      <c r="M17" s="38" t="s">
        <v>60</v>
      </c>
      <c r="N17" s="38" t="s">
        <v>60</v>
      </c>
      <c r="O17" s="38" t="s">
        <v>60</v>
      </c>
      <c r="P17" s="38" t="s">
        <v>60</v>
      </c>
      <c r="Q17" s="38" t="s">
        <v>60</v>
      </c>
      <c r="R17" s="38"/>
      <c r="S17" s="38"/>
      <c r="T17" s="38"/>
      <c r="U17" s="130"/>
      <c r="V17" s="38"/>
      <c r="W17" s="38"/>
      <c r="X17" s="38"/>
      <c r="Y17" s="130"/>
      <c r="Z17" s="38"/>
      <c r="AA17" s="38"/>
      <c r="AB17" s="38"/>
      <c r="AC17" s="131"/>
      <c r="AG17" s="131"/>
      <c r="AH17" s="21" t="s">
        <v>60</v>
      </c>
      <c r="AI17" s="35"/>
      <c r="AJ17" s="38" t="s">
        <v>60</v>
      </c>
      <c r="AK17" s="38" t="s">
        <v>60</v>
      </c>
      <c r="AL17" s="38" t="s">
        <v>60</v>
      </c>
      <c r="AM17" s="38" t="s">
        <v>60</v>
      </c>
      <c r="AN17" s="38" t="s">
        <v>60</v>
      </c>
      <c r="AO17" s="38" t="s">
        <v>60</v>
      </c>
      <c r="AP17" s="38"/>
      <c r="AQ17" s="36"/>
      <c r="AR17" s="36"/>
      <c r="AS17" s="128"/>
      <c r="AT17" s="36"/>
      <c r="AU17" s="35"/>
      <c r="AW17" s="131"/>
      <c r="AX17" s="49"/>
      <c r="AY17" s="24"/>
      <c r="AZ17" s="49"/>
      <c r="BA17" s="135"/>
      <c r="BB17" s="49"/>
      <c r="BC17" s="49"/>
      <c r="BD17" s="49"/>
      <c r="BE17" s="135"/>
      <c r="BF17" s="49"/>
      <c r="BG17" s="49"/>
      <c r="BH17" s="49"/>
      <c r="BI17" s="157"/>
      <c r="BJ17" s="18"/>
      <c r="BK17" s="18"/>
      <c r="BL17" s="38"/>
      <c r="BM17" s="130"/>
      <c r="BN17" s="38"/>
      <c r="BO17" s="38"/>
      <c r="BP17" s="38"/>
      <c r="BQ17" s="137"/>
      <c r="BR17" s="21"/>
      <c r="BS17" s="24" t="s">
        <v>60</v>
      </c>
      <c r="BT17" s="24" t="s">
        <v>60</v>
      </c>
      <c r="BU17" s="24" t="s">
        <v>60</v>
      </c>
      <c r="BV17" s="24" t="s">
        <v>60</v>
      </c>
      <c r="BW17" s="24" t="s">
        <v>60</v>
      </c>
      <c r="BX17" s="24" t="s">
        <v>60</v>
      </c>
      <c r="BY17" s="24" t="s">
        <v>60</v>
      </c>
      <c r="BZ17" s="24" t="s">
        <v>60</v>
      </c>
      <c r="CA17" s="24" t="s">
        <v>60</v>
      </c>
      <c r="CB17" s="24" t="s">
        <v>60</v>
      </c>
      <c r="CI17" s="171" t="str">
        <f t="shared" si="0"/>
        <v>-</v>
      </c>
      <c r="CJ17" s="172" t="str">
        <f t="shared" si="1"/>
        <v>-</v>
      </c>
      <c r="CK17" s="172" t="str">
        <f t="shared" si="2"/>
        <v>-</v>
      </c>
      <c r="CL17" s="48" t="str">
        <f t="shared" si="3"/>
        <v>-</v>
      </c>
    </row>
    <row r="18" spans="1:90" s="48" customFormat="1" x14ac:dyDescent="0.25">
      <c r="A18" s="38" t="s">
        <v>60</v>
      </c>
      <c r="B18" s="38" t="s">
        <v>60</v>
      </c>
      <c r="C18" s="48" t="s">
        <v>42</v>
      </c>
      <c r="D18" s="38" t="s">
        <v>60</v>
      </c>
      <c r="E18" s="24">
        <v>2</v>
      </c>
      <c r="F18" s="24">
        <v>7</v>
      </c>
      <c r="G18" s="38" t="s">
        <v>60</v>
      </c>
      <c r="H18" s="38" t="s">
        <v>60</v>
      </c>
      <c r="I18" s="38" t="s">
        <v>60</v>
      </c>
      <c r="J18" s="21" t="s">
        <v>60</v>
      </c>
      <c r="K18" s="18"/>
      <c r="L18" s="38" t="s">
        <v>60</v>
      </c>
      <c r="M18" s="38" t="s">
        <v>60</v>
      </c>
      <c r="N18" s="38" t="s">
        <v>60</v>
      </c>
      <c r="O18" s="38" t="s">
        <v>60</v>
      </c>
      <c r="P18" s="38" t="s">
        <v>60</v>
      </c>
      <c r="Q18" s="38" t="s">
        <v>60</v>
      </c>
      <c r="R18" s="38"/>
      <c r="S18" s="38"/>
      <c r="T18" s="24"/>
      <c r="U18" s="137"/>
      <c r="V18" s="24"/>
      <c r="W18" s="24"/>
      <c r="X18" s="24"/>
      <c r="Y18" s="137"/>
      <c r="Z18" s="24"/>
      <c r="AA18" s="24"/>
      <c r="AB18" s="24"/>
      <c r="AC18" s="131"/>
      <c r="AG18" s="131"/>
      <c r="AH18" s="21" t="s">
        <v>60</v>
      </c>
      <c r="AI18" s="35"/>
      <c r="AJ18" s="38" t="s">
        <v>60</v>
      </c>
      <c r="AK18" s="38" t="s">
        <v>60</v>
      </c>
      <c r="AL18" s="38" t="s">
        <v>60</v>
      </c>
      <c r="AM18" s="38" t="s">
        <v>60</v>
      </c>
      <c r="AN18" s="38" t="s">
        <v>60</v>
      </c>
      <c r="AO18" s="38" t="s">
        <v>60</v>
      </c>
      <c r="AP18" s="24"/>
      <c r="AQ18" s="36"/>
      <c r="AR18" s="36"/>
      <c r="AS18" s="128"/>
      <c r="AT18" s="51"/>
      <c r="AU18" s="35"/>
      <c r="AW18" s="131"/>
      <c r="AX18" s="52"/>
      <c r="AY18" s="24"/>
      <c r="AZ18" s="49"/>
      <c r="BA18" s="135"/>
      <c r="BB18" s="49"/>
      <c r="BC18" s="49"/>
      <c r="BD18" s="49"/>
      <c r="BE18" s="135"/>
      <c r="BF18" s="49"/>
      <c r="BG18" s="49"/>
      <c r="BH18" s="49"/>
      <c r="BI18" s="157"/>
      <c r="BJ18" s="18"/>
      <c r="BK18" s="18"/>
      <c r="BL18" s="38"/>
      <c r="BM18" s="130"/>
      <c r="BN18" s="38"/>
      <c r="BO18" s="38"/>
      <c r="BP18" s="38"/>
      <c r="BQ18" s="137"/>
      <c r="BR18" s="21"/>
      <c r="BS18" s="24" t="s">
        <v>60</v>
      </c>
      <c r="BT18" s="24" t="s">
        <v>60</v>
      </c>
      <c r="BU18" s="24" t="s">
        <v>60</v>
      </c>
      <c r="BV18" s="24" t="s">
        <v>60</v>
      </c>
      <c r="BW18" s="24" t="s">
        <v>60</v>
      </c>
      <c r="BX18" s="24" t="s">
        <v>60</v>
      </c>
      <c r="BY18" s="24" t="s">
        <v>60</v>
      </c>
      <c r="BZ18" s="24" t="s">
        <v>60</v>
      </c>
      <c r="CA18" s="24" t="s">
        <v>60</v>
      </c>
      <c r="CB18" s="24" t="s">
        <v>60</v>
      </c>
      <c r="CI18" s="171" t="str">
        <f t="shared" si="0"/>
        <v>-</v>
      </c>
      <c r="CJ18" s="172" t="str">
        <f t="shared" si="1"/>
        <v>-</v>
      </c>
      <c r="CK18" s="172" t="str">
        <f t="shared" si="2"/>
        <v>-</v>
      </c>
      <c r="CL18" s="48" t="str">
        <f t="shared" si="3"/>
        <v>-</v>
      </c>
    </row>
    <row r="19" spans="1:90" s="48" customFormat="1" x14ac:dyDescent="0.25">
      <c r="A19" s="160">
        <v>42511</v>
      </c>
      <c r="B19" s="47" t="str">
        <f t="shared" ref="B19:B20" si="5">RIGHT(YEAR(A19),2)&amp;TEXT(A19-DATE(YEAR(A19),1,0),"000")</f>
        <v>16142</v>
      </c>
      <c r="C19" s="48" t="s">
        <v>42</v>
      </c>
      <c r="D19" s="38" t="s">
        <v>87</v>
      </c>
      <c r="E19" s="24">
        <v>2</v>
      </c>
      <c r="F19" s="24">
        <v>8</v>
      </c>
      <c r="G19" s="38" t="s">
        <v>96</v>
      </c>
      <c r="H19" s="38">
        <v>610</v>
      </c>
      <c r="I19" s="38">
        <v>10</v>
      </c>
      <c r="J19" s="21" t="s">
        <v>67</v>
      </c>
      <c r="K19" s="18"/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24"/>
      <c r="S19" s="24"/>
      <c r="T19" s="24"/>
      <c r="U19" s="137"/>
      <c r="V19" s="24"/>
      <c r="W19" s="24"/>
      <c r="X19" s="24"/>
      <c r="Y19" s="137"/>
      <c r="Z19" s="24"/>
      <c r="AA19" s="24"/>
      <c r="AB19" s="24"/>
      <c r="AC19" s="131"/>
      <c r="AG19" s="131"/>
      <c r="AH19" s="21">
        <v>0</v>
      </c>
      <c r="AI19" s="35"/>
      <c r="AJ19" s="38">
        <v>0</v>
      </c>
      <c r="AK19" s="38">
        <v>1</v>
      </c>
      <c r="AL19" s="38">
        <v>0</v>
      </c>
      <c r="AM19" s="38">
        <v>0</v>
      </c>
      <c r="AN19" s="38">
        <v>1</v>
      </c>
      <c r="AO19" s="38">
        <v>0</v>
      </c>
      <c r="AP19" s="24"/>
      <c r="AQ19" s="36"/>
      <c r="AR19" s="36"/>
      <c r="AS19" s="128"/>
      <c r="AT19" s="48" t="s">
        <v>22</v>
      </c>
      <c r="AU19" s="35" t="s">
        <v>22</v>
      </c>
      <c r="AV19" s="48">
        <v>220</v>
      </c>
      <c r="AW19" s="131"/>
      <c r="AX19" s="49" t="s">
        <v>23</v>
      </c>
      <c r="AY19" s="24" t="s">
        <v>22</v>
      </c>
      <c r="AZ19" s="49">
        <v>340</v>
      </c>
      <c r="BA19" s="135"/>
      <c r="BB19" s="49"/>
      <c r="BC19" s="49"/>
      <c r="BD19" s="49"/>
      <c r="BE19" s="135"/>
      <c r="BF19" s="49"/>
      <c r="BG19" s="49"/>
      <c r="BH19" s="49"/>
      <c r="BI19" s="157"/>
      <c r="BJ19" s="18"/>
      <c r="BK19" s="18"/>
      <c r="BL19" s="38"/>
      <c r="BM19" s="130"/>
      <c r="BN19" s="38"/>
      <c r="BO19" s="38"/>
      <c r="BP19" s="38"/>
      <c r="BQ19" s="137"/>
      <c r="BR19" s="21">
        <v>3</v>
      </c>
      <c r="BS19" s="120">
        <v>70.099999999999994</v>
      </c>
      <c r="BT19" s="38">
        <v>70.099999999999994</v>
      </c>
      <c r="BU19" s="38">
        <v>1016.6</v>
      </c>
      <c r="BV19" s="38">
        <v>1016.6</v>
      </c>
      <c r="BW19" s="24">
        <v>0</v>
      </c>
      <c r="BX19" s="24">
        <v>2</v>
      </c>
      <c r="BY19" s="24">
        <v>3.2</v>
      </c>
      <c r="BZ19" s="24">
        <v>1</v>
      </c>
      <c r="CA19" s="24" t="s">
        <v>67</v>
      </c>
      <c r="CB19" s="24">
        <v>15</v>
      </c>
      <c r="CI19" s="171">
        <f t="shared" si="0"/>
        <v>0</v>
      </c>
      <c r="CJ19" s="172">
        <f t="shared" si="1"/>
        <v>0</v>
      </c>
      <c r="CK19" s="172">
        <f t="shared" si="2"/>
        <v>0</v>
      </c>
      <c r="CL19" s="48">
        <f t="shared" si="3"/>
        <v>0</v>
      </c>
    </row>
    <row r="20" spans="1:90" s="56" customFormat="1" x14ac:dyDescent="0.25">
      <c r="A20" s="161">
        <v>42511</v>
      </c>
      <c r="B20" s="55" t="str">
        <f t="shared" si="5"/>
        <v>16142</v>
      </c>
      <c r="C20" s="56" t="s">
        <v>42</v>
      </c>
      <c r="D20" s="57" t="s">
        <v>87</v>
      </c>
      <c r="E20" s="57">
        <v>2</v>
      </c>
      <c r="F20" s="57">
        <v>9</v>
      </c>
      <c r="G20" s="57" t="s">
        <v>96</v>
      </c>
      <c r="H20" s="57">
        <v>600</v>
      </c>
      <c r="I20" s="57">
        <v>0</v>
      </c>
      <c r="J20" s="58" t="s">
        <v>67</v>
      </c>
      <c r="K20" s="19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/>
      <c r="S20" s="57"/>
      <c r="T20" s="57"/>
      <c r="U20" s="138"/>
      <c r="V20" s="57"/>
      <c r="W20" s="57"/>
      <c r="X20" s="57"/>
      <c r="Y20" s="138"/>
      <c r="Z20" s="57"/>
      <c r="AA20" s="57"/>
      <c r="AB20" s="57"/>
      <c r="AC20" s="129"/>
      <c r="AG20" s="129"/>
      <c r="AH20" s="58">
        <v>0</v>
      </c>
      <c r="AI20" s="19"/>
      <c r="AJ20" s="57" t="s">
        <v>60</v>
      </c>
      <c r="AK20" s="57" t="s">
        <v>60</v>
      </c>
      <c r="AL20" s="57" t="s">
        <v>60</v>
      </c>
      <c r="AM20" s="57" t="s">
        <v>60</v>
      </c>
      <c r="AN20" s="57" t="s">
        <v>60</v>
      </c>
      <c r="AO20" s="57" t="s">
        <v>60</v>
      </c>
      <c r="AP20" s="57"/>
      <c r="AS20" s="129"/>
      <c r="AU20" s="19"/>
      <c r="AW20" s="129"/>
      <c r="AX20" s="59"/>
      <c r="AY20" s="57"/>
      <c r="AZ20" s="59"/>
      <c r="BA20" s="136"/>
      <c r="BB20" s="59"/>
      <c r="BC20" s="59"/>
      <c r="BD20" s="59"/>
      <c r="BE20" s="136"/>
      <c r="BF20" s="59"/>
      <c r="BG20" s="59"/>
      <c r="BH20" s="59"/>
      <c r="BI20" s="136"/>
      <c r="BJ20" s="19"/>
      <c r="BK20" s="19"/>
      <c r="BL20" s="57"/>
      <c r="BM20" s="138"/>
      <c r="BN20" s="57"/>
      <c r="BO20" s="57"/>
      <c r="BP20" s="57"/>
      <c r="BQ20" s="138"/>
      <c r="BR20" s="58"/>
      <c r="BS20" s="113">
        <v>70.099999999999994</v>
      </c>
      <c r="BT20" s="57">
        <v>70.099999999999994</v>
      </c>
      <c r="BU20" s="57">
        <v>1016.6</v>
      </c>
      <c r="BV20" s="57">
        <v>1016.6</v>
      </c>
      <c r="BW20" s="57">
        <v>0</v>
      </c>
      <c r="BX20" s="57">
        <v>1</v>
      </c>
      <c r="BY20" s="57">
        <v>2.7</v>
      </c>
      <c r="BZ20" s="57">
        <v>1</v>
      </c>
      <c r="CA20" s="57" t="s">
        <v>67</v>
      </c>
      <c r="CB20" s="56">
        <v>15</v>
      </c>
      <c r="CI20" s="171">
        <f t="shared" si="0"/>
        <v>0</v>
      </c>
      <c r="CJ20" s="172">
        <f t="shared" si="1"/>
        <v>0</v>
      </c>
      <c r="CK20" s="172">
        <f t="shared" si="2"/>
        <v>0</v>
      </c>
      <c r="CL20" s="48">
        <f t="shared" si="3"/>
        <v>0</v>
      </c>
    </row>
    <row r="21" spans="1:90" s="48" customFormat="1" x14ac:dyDescent="0.25">
      <c r="A21" s="38" t="s">
        <v>60</v>
      </c>
      <c r="B21" s="38" t="s">
        <v>60</v>
      </c>
      <c r="C21" s="48" t="s">
        <v>42</v>
      </c>
      <c r="D21" s="38" t="s">
        <v>60</v>
      </c>
      <c r="E21" s="24">
        <v>3</v>
      </c>
      <c r="F21" s="24">
        <v>1</v>
      </c>
      <c r="G21" s="38" t="s">
        <v>60</v>
      </c>
      <c r="H21" s="38" t="s">
        <v>60</v>
      </c>
      <c r="I21" s="38" t="s">
        <v>60</v>
      </c>
      <c r="J21" s="21" t="s">
        <v>60</v>
      </c>
      <c r="K21" s="18"/>
      <c r="L21" s="38" t="s">
        <v>60</v>
      </c>
      <c r="M21" s="38" t="s">
        <v>60</v>
      </c>
      <c r="N21" s="38" t="s">
        <v>60</v>
      </c>
      <c r="O21" s="38" t="s">
        <v>60</v>
      </c>
      <c r="P21" s="38" t="s">
        <v>60</v>
      </c>
      <c r="Q21" s="38" t="s">
        <v>60</v>
      </c>
      <c r="R21" s="24"/>
      <c r="S21" s="24"/>
      <c r="T21" s="24"/>
      <c r="U21" s="137"/>
      <c r="V21" s="24"/>
      <c r="W21" s="24"/>
      <c r="X21" s="24"/>
      <c r="Y21" s="137"/>
      <c r="Z21" s="24"/>
      <c r="AA21" s="24"/>
      <c r="AB21" s="24"/>
      <c r="AC21" s="131"/>
      <c r="AG21" s="131"/>
      <c r="AH21" s="21" t="s">
        <v>60</v>
      </c>
      <c r="AI21" s="35"/>
      <c r="AJ21" s="38" t="s">
        <v>60</v>
      </c>
      <c r="AK21" s="38" t="s">
        <v>60</v>
      </c>
      <c r="AL21" s="38" t="s">
        <v>60</v>
      </c>
      <c r="AM21" s="38" t="s">
        <v>60</v>
      </c>
      <c r="AN21" s="38" t="s">
        <v>60</v>
      </c>
      <c r="AO21" s="38" t="s">
        <v>60</v>
      </c>
      <c r="AP21" s="24"/>
      <c r="AQ21" s="36"/>
      <c r="AR21" s="36"/>
      <c r="AS21" s="128"/>
      <c r="AT21" s="36"/>
      <c r="AU21" s="35"/>
      <c r="AW21" s="131"/>
      <c r="AX21" s="49"/>
      <c r="AY21" s="24"/>
      <c r="AZ21" s="49"/>
      <c r="BA21" s="135"/>
      <c r="BB21" s="49"/>
      <c r="BC21" s="49"/>
      <c r="BD21" s="49"/>
      <c r="BE21" s="135"/>
      <c r="BF21" s="49"/>
      <c r="BG21" s="49"/>
      <c r="BH21" s="49"/>
      <c r="BI21" s="157"/>
      <c r="BJ21" s="18"/>
      <c r="BK21" s="38"/>
      <c r="BL21" s="38"/>
      <c r="BM21" s="130"/>
      <c r="BN21" s="38"/>
      <c r="BO21" s="38"/>
      <c r="BP21" s="38"/>
      <c r="BQ21" s="137"/>
      <c r="BR21" s="21"/>
      <c r="BS21" s="24" t="s">
        <v>60</v>
      </c>
      <c r="BT21" s="24" t="s">
        <v>60</v>
      </c>
      <c r="BU21" s="24" t="s">
        <v>60</v>
      </c>
      <c r="BV21" s="24" t="s">
        <v>60</v>
      </c>
      <c r="BW21" s="24" t="s">
        <v>60</v>
      </c>
      <c r="BX21" s="24" t="s">
        <v>60</v>
      </c>
      <c r="BY21" s="24" t="s">
        <v>60</v>
      </c>
      <c r="BZ21" s="24" t="s">
        <v>60</v>
      </c>
      <c r="CA21" s="24" t="s">
        <v>60</v>
      </c>
      <c r="CB21" s="24" t="s">
        <v>60</v>
      </c>
      <c r="CI21" s="171" t="str">
        <f t="shared" si="0"/>
        <v>-</v>
      </c>
      <c r="CJ21" s="172" t="str">
        <f t="shared" si="1"/>
        <v>-</v>
      </c>
      <c r="CK21" s="172" t="str">
        <f t="shared" si="2"/>
        <v>-</v>
      </c>
      <c r="CL21" s="48" t="str">
        <f t="shared" si="3"/>
        <v>-</v>
      </c>
    </row>
    <row r="22" spans="1:90" s="48" customFormat="1" x14ac:dyDescent="0.25">
      <c r="A22" s="38" t="s">
        <v>60</v>
      </c>
      <c r="B22" s="38" t="s">
        <v>60</v>
      </c>
      <c r="C22" s="48" t="s">
        <v>42</v>
      </c>
      <c r="D22" s="38" t="s">
        <v>60</v>
      </c>
      <c r="E22" s="24">
        <v>3</v>
      </c>
      <c r="F22" s="24">
        <v>2</v>
      </c>
      <c r="G22" s="38" t="s">
        <v>60</v>
      </c>
      <c r="H22" s="38" t="s">
        <v>60</v>
      </c>
      <c r="I22" s="38" t="s">
        <v>60</v>
      </c>
      <c r="J22" s="21" t="s">
        <v>60</v>
      </c>
      <c r="K22" s="18"/>
      <c r="L22" s="38" t="s">
        <v>60</v>
      </c>
      <c r="M22" s="38" t="s">
        <v>60</v>
      </c>
      <c r="N22" s="38" t="s">
        <v>60</v>
      </c>
      <c r="O22" s="38" t="s">
        <v>60</v>
      </c>
      <c r="P22" s="38" t="s">
        <v>60</v>
      </c>
      <c r="Q22" s="38" t="s">
        <v>60</v>
      </c>
      <c r="R22" s="24"/>
      <c r="S22" s="24"/>
      <c r="T22" s="24"/>
      <c r="U22" s="137"/>
      <c r="V22" s="24"/>
      <c r="W22" s="24"/>
      <c r="X22" s="24"/>
      <c r="Y22" s="137"/>
      <c r="Z22" s="24"/>
      <c r="AA22" s="24"/>
      <c r="AB22" s="24"/>
      <c r="AC22" s="131"/>
      <c r="AG22" s="131"/>
      <c r="AH22" s="21" t="s">
        <v>60</v>
      </c>
      <c r="AI22" s="35"/>
      <c r="AJ22" s="38" t="s">
        <v>60</v>
      </c>
      <c r="AK22" s="38" t="s">
        <v>60</v>
      </c>
      <c r="AL22" s="38" t="s">
        <v>60</v>
      </c>
      <c r="AM22" s="38" t="s">
        <v>60</v>
      </c>
      <c r="AN22" s="38" t="s">
        <v>60</v>
      </c>
      <c r="AO22" s="38" t="s">
        <v>60</v>
      </c>
      <c r="AP22" s="24"/>
      <c r="AQ22" s="36"/>
      <c r="AR22" s="36"/>
      <c r="AS22" s="128"/>
      <c r="AU22" s="35"/>
      <c r="AW22" s="131"/>
      <c r="AX22" s="49"/>
      <c r="AY22" s="24"/>
      <c r="AZ22" s="49"/>
      <c r="BA22" s="135"/>
      <c r="BB22" s="49"/>
      <c r="BC22" s="49"/>
      <c r="BD22" s="49"/>
      <c r="BE22" s="135"/>
      <c r="BF22" s="49"/>
      <c r="BG22" s="49"/>
      <c r="BH22" s="49"/>
      <c r="BI22" s="157"/>
      <c r="BJ22" s="18"/>
      <c r="BK22" s="38"/>
      <c r="BL22" s="38"/>
      <c r="BM22" s="130"/>
      <c r="BN22" s="38"/>
      <c r="BO22" s="38"/>
      <c r="BP22" s="38"/>
      <c r="BQ22" s="137"/>
      <c r="BR22" s="21"/>
      <c r="BS22" s="24" t="s">
        <v>60</v>
      </c>
      <c r="BT22" s="24" t="s">
        <v>60</v>
      </c>
      <c r="BU22" s="24" t="s">
        <v>60</v>
      </c>
      <c r="BV22" s="24" t="s">
        <v>60</v>
      </c>
      <c r="BW22" s="24" t="s">
        <v>60</v>
      </c>
      <c r="BX22" s="24" t="s">
        <v>60</v>
      </c>
      <c r="BY22" s="24" t="s">
        <v>60</v>
      </c>
      <c r="BZ22" s="24" t="s">
        <v>60</v>
      </c>
      <c r="CA22" s="24" t="s">
        <v>60</v>
      </c>
      <c r="CB22" s="24" t="s">
        <v>60</v>
      </c>
      <c r="CI22" s="171" t="str">
        <f t="shared" si="0"/>
        <v>-</v>
      </c>
      <c r="CJ22" s="172" t="str">
        <f t="shared" si="1"/>
        <v>-</v>
      </c>
      <c r="CK22" s="172" t="str">
        <f t="shared" si="2"/>
        <v>-</v>
      </c>
      <c r="CL22" s="48" t="str">
        <f t="shared" si="3"/>
        <v>-</v>
      </c>
    </row>
    <row r="23" spans="1:90" s="48" customFormat="1" x14ac:dyDescent="0.25">
      <c r="A23" s="38" t="s">
        <v>60</v>
      </c>
      <c r="B23" s="38" t="s">
        <v>60</v>
      </c>
      <c r="C23" s="48" t="s">
        <v>42</v>
      </c>
      <c r="D23" s="38" t="s">
        <v>60</v>
      </c>
      <c r="E23" s="24">
        <v>3</v>
      </c>
      <c r="F23" s="24">
        <v>3</v>
      </c>
      <c r="G23" s="38" t="s">
        <v>60</v>
      </c>
      <c r="H23" s="38" t="s">
        <v>60</v>
      </c>
      <c r="I23" s="38" t="s">
        <v>60</v>
      </c>
      <c r="J23" s="21" t="s">
        <v>60</v>
      </c>
      <c r="K23" s="18"/>
      <c r="L23" s="38" t="s">
        <v>60</v>
      </c>
      <c r="M23" s="38" t="s">
        <v>60</v>
      </c>
      <c r="N23" s="38" t="s">
        <v>60</v>
      </c>
      <c r="O23" s="38" t="s">
        <v>60</v>
      </c>
      <c r="P23" s="38" t="s">
        <v>60</v>
      </c>
      <c r="Q23" s="38" t="s">
        <v>60</v>
      </c>
      <c r="R23" s="24"/>
      <c r="S23" s="24"/>
      <c r="T23" s="24"/>
      <c r="U23" s="137"/>
      <c r="V23" s="24"/>
      <c r="W23" s="24"/>
      <c r="X23" s="24"/>
      <c r="Y23" s="137"/>
      <c r="Z23" s="24"/>
      <c r="AA23" s="24"/>
      <c r="AB23" s="24"/>
      <c r="AC23" s="131"/>
      <c r="AG23" s="131"/>
      <c r="AH23" s="21" t="s">
        <v>60</v>
      </c>
      <c r="AI23" s="35"/>
      <c r="AJ23" s="38" t="s">
        <v>60</v>
      </c>
      <c r="AK23" s="38" t="s">
        <v>60</v>
      </c>
      <c r="AL23" s="38" t="s">
        <v>60</v>
      </c>
      <c r="AM23" s="38" t="s">
        <v>60</v>
      </c>
      <c r="AN23" s="38" t="s">
        <v>60</v>
      </c>
      <c r="AO23" s="38" t="s">
        <v>60</v>
      </c>
      <c r="AP23" s="24"/>
      <c r="AQ23" s="36"/>
      <c r="AR23" s="36"/>
      <c r="AS23" s="128"/>
      <c r="AT23" s="36"/>
      <c r="AU23" s="35"/>
      <c r="AW23" s="131"/>
      <c r="AX23" s="49"/>
      <c r="AY23" s="24"/>
      <c r="AZ23" s="49"/>
      <c r="BA23" s="135"/>
      <c r="BB23" s="49"/>
      <c r="BC23" s="49"/>
      <c r="BD23" s="49"/>
      <c r="BE23" s="135"/>
      <c r="BF23" s="49"/>
      <c r="BG23" s="49"/>
      <c r="BH23" s="49"/>
      <c r="BI23" s="157"/>
      <c r="BJ23" s="18"/>
      <c r="BK23" s="38"/>
      <c r="BL23" s="38"/>
      <c r="BM23" s="130"/>
      <c r="BN23" s="38"/>
      <c r="BO23" s="38"/>
      <c r="BP23" s="38"/>
      <c r="BQ23" s="137"/>
      <c r="BR23" s="21"/>
      <c r="BS23" s="24" t="s">
        <v>60</v>
      </c>
      <c r="BT23" s="24" t="s">
        <v>60</v>
      </c>
      <c r="BU23" s="24" t="s">
        <v>60</v>
      </c>
      <c r="BV23" s="24" t="s">
        <v>60</v>
      </c>
      <c r="BW23" s="24" t="s">
        <v>60</v>
      </c>
      <c r="BX23" s="24" t="s">
        <v>60</v>
      </c>
      <c r="BY23" s="24" t="s">
        <v>60</v>
      </c>
      <c r="BZ23" s="24" t="s">
        <v>60</v>
      </c>
      <c r="CA23" s="24" t="s">
        <v>60</v>
      </c>
      <c r="CB23" s="24" t="s">
        <v>60</v>
      </c>
      <c r="CI23" s="171" t="str">
        <f t="shared" si="0"/>
        <v>-</v>
      </c>
      <c r="CJ23" s="172" t="str">
        <f t="shared" si="1"/>
        <v>-</v>
      </c>
      <c r="CK23" s="172" t="str">
        <f t="shared" si="2"/>
        <v>-</v>
      </c>
      <c r="CL23" s="48" t="str">
        <f t="shared" si="3"/>
        <v>-</v>
      </c>
    </row>
    <row r="24" spans="1:90" s="48" customFormat="1" x14ac:dyDescent="0.25">
      <c r="A24" s="38" t="s">
        <v>60</v>
      </c>
      <c r="B24" s="38" t="s">
        <v>60</v>
      </c>
      <c r="C24" s="48" t="s">
        <v>42</v>
      </c>
      <c r="D24" s="38" t="s">
        <v>60</v>
      </c>
      <c r="E24" s="24">
        <v>3</v>
      </c>
      <c r="F24" s="24">
        <v>4</v>
      </c>
      <c r="G24" s="38" t="s">
        <v>60</v>
      </c>
      <c r="H24" s="38" t="s">
        <v>60</v>
      </c>
      <c r="I24" s="38" t="s">
        <v>60</v>
      </c>
      <c r="J24" s="21" t="s">
        <v>60</v>
      </c>
      <c r="K24" s="18"/>
      <c r="L24" s="38" t="s">
        <v>60</v>
      </c>
      <c r="M24" s="38" t="s">
        <v>60</v>
      </c>
      <c r="N24" s="38" t="s">
        <v>60</v>
      </c>
      <c r="O24" s="38" t="s">
        <v>60</v>
      </c>
      <c r="P24" s="38" t="s">
        <v>60</v>
      </c>
      <c r="Q24" s="38" t="s">
        <v>60</v>
      </c>
      <c r="R24" s="38"/>
      <c r="S24" s="38"/>
      <c r="T24" s="38"/>
      <c r="U24" s="137"/>
      <c r="V24" s="24"/>
      <c r="W24" s="24"/>
      <c r="X24" s="24"/>
      <c r="Y24" s="137"/>
      <c r="Z24" s="24"/>
      <c r="AA24" s="24"/>
      <c r="AB24" s="24"/>
      <c r="AC24" s="131"/>
      <c r="AG24" s="131"/>
      <c r="AH24" s="21" t="s">
        <v>60</v>
      </c>
      <c r="AI24" s="35"/>
      <c r="AJ24" s="38" t="s">
        <v>60</v>
      </c>
      <c r="AK24" s="38" t="s">
        <v>60</v>
      </c>
      <c r="AL24" s="38" t="s">
        <v>60</v>
      </c>
      <c r="AM24" s="38" t="s">
        <v>60</v>
      </c>
      <c r="AN24" s="38" t="s">
        <v>60</v>
      </c>
      <c r="AO24" s="38" t="s">
        <v>60</v>
      </c>
      <c r="AP24" s="24"/>
      <c r="AQ24" s="36"/>
      <c r="AR24" s="36"/>
      <c r="AS24" s="128"/>
      <c r="AT24" s="36"/>
      <c r="AU24" s="35"/>
      <c r="AW24" s="131"/>
      <c r="AX24" s="49"/>
      <c r="AY24" s="24"/>
      <c r="AZ24" s="49"/>
      <c r="BA24" s="135"/>
      <c r="BB24" s="49"/>
      <c r="BC24" s="49"/>
      <c r="BD24" s="49"/>
      <c r="BE24" s="135"/>
      <c r="BF24" s="49"/>
      <c r="BG24" s="49"/>
      <c r="BH24" s="49"/>
      <c r="BI24" s="157"/>
      <c r="BJ24" s="18"/>
      <c r="BK24" s="38"/>
      <c r="BL24" s="38"/>
      <c r="BM24" s="130"/>
      <c r="BN24" s="38"/>
      <c r="BO24" s="38"/>
      <c r="BP24" s="38"/>
      <c r="BQ24" s="137"/>
      <c r="BR24" s="21"/>
      <c r="BS24" s="24" t="s">
        <v>60</v>
      </c>
      <c r="BT24" s="24" t="s">
        <v>60</v>
      </c>
      <c r="BU24" s="24" t="s">
        <v>60</v>
      </c>
      <c r="BV24" s="24" t="s">
        <v>60</v>
      </c>
      <c r="BW24" s="24" t="s">
        <v>60</v>
      </c>
      <c r="BX24" s="24" t="s">
        <v>60</v>
      </c>
      <c r="BY24" s="24" t="s">
        <v>60</v>
      </c>
      <c r="BZ24" s="24" t="s">
        <v>60</v>
      </c>
      <c r="CA24" s="24" t="s">
        <v>60</v>
      </c>
      <c r="CB24" s="24" t="s">
        <v>60</v>
      </c>
      <c r="CI24" s="171" t="str">
        <f t="shared" si="0"/>
        <v>-</v>
      </c>
      <c r="CJ24" s="172" t="str">
        <f t="shared" si="1"/>
        <v>-</v>
      </c>
      <c r="CK24" s="172" t="str">
        <f t="shared" si="2"/>
        <v>-</v>
      </c>
      <c r="CL24" s="48" t="str">
        <f t="shared" si="3"/>
        <v>-</v>
      </c>
    </row>
    <row r="25" spans="1:90" s="48" customFormat="1" x14ac:dyDescent="0.25">
      <c r="A25" s="38" t="s">
        <v>60</v>
      </c>
      <c r="B25" s="38" t="s">
        <v>60</v>
      </c>
      <c r="C25" s="48" t="s">
        <v>42</v>
      </c>
      <c r="D25" s="38" t="s">
        <v>60</v>
      </c>
      <c r="E25" s="24">
        <v>3</v>
      </c>
      <c r="F25" s="24">
        <v>5</v>
      </c>
      <c r="G25" s="38" t="s">
        <v>60</v>
      </c>
      <c r="H25" s="38" t="s">
        <v>60</v>
      </c>
      <c r="I25" s="38" t="s">
        <v>60</v>
      </c>
      <c r="J25" s="21" t="s">
        <v>60</v>
      </c>
      <c r="K25" s="18"/>
      <c r="L25" s="38" t="s">
        <v>60</v>
      </c>
      <c r="M25" s="38" t="s">
        <v>60</v>
      </c>
      <c r="N25" s="38" t="s">
        <v>60</v>
      </c>
      <c r="O25" s="38" t="s">
        <v>60</v>
      </c>
      <c r="P25" s="38" t="s">
        <v>60</v>
      </c>
      <c r="Q25" s="38" t="s">
        <v>60</v>
      </c>
      <c r="R25" s="38"/>
      <c r="S25" s="38"/>
      <c r="T25" s="38"/>
      <c r="U25" s="137"/>
      <c r="V25" s="24"/>
      <c r="W25" s="24"/>
      <c r="X25" s="24"/>
      <c r="Y25" s="137"/>
      <c r="Z25" s="24"/>
      <c r="AA25" s="24"/>
      <c r="AB25" s="24"/>
      <c r="AC25" s="131"/>
      <c r="AG25" s="131"/>
      <c r="AH25" s="21" t="s">
        <v>60</v>
      </c>
      <c r="AI25" s="35"/>
      <c r="AJ25" s="38" t="s">
        <v>60</v>
      </c>
      <c r="AK25" s="38" t="s">
        <v>60</v>
      </c>
      <c r="AL25" s="38" t="s">
        <v>60</v>
      </c>
      <c r="AM25" s="38" t="s">
        <v>60</v>
      </c>
      <c r="AN25" s="38" t="s">
        <v>60</v>
      </c>
      <c r="AO25" s="38" t="s">
        <v>60</v>
      </c>
      <c r="AP25" s="24"/>
      <c r="AQ25" s="36"/>
      <c r="AR25" s="36"/>
      <c r="AS25" s="128"/>
      <c r="AU25" s="35"/>
      <c r="AW25" s="131"/>
      <c r="AX25" s="49"/>
      <c r="AY25" s="24"/>
      <c r="AZ25" s="49"/>
      <c r="BA25" s="135"/>
      <c r="BB25" s="49"/>
      <c r="BC25" s="49"/>
      <c r="BD25" s="49"/>
      <c r="BE25" s="135"/>
      <c r="BF25" s="49"/>
      <c r="BG25" s="49"/>
      <c r="BH25" s="49"/>
      <c r="BI25" s="157"/>
      <c r="BJ25" s="18"/>
      <c r="BK25" s="38"/>
      <c r="BL25" s="38"/>
      <c r="BM25" s="130"/>
      <c r="BN25" s="38"/>
      <c r="BO25" s="38"/>
      <c r="BP25" s="38"/>
      <c r="BQ25" s="137"/>
      <c r="BR25" s="21"/>
      <c r="BS25" s="24" t="s">
        <v>60</v>
      </c>
      <c r="BT25" s="24" t="s">
        <v>60</v>
      </c>
      <c r="BU25" s="24" t="s">
        <v>60</v>
      </c>
      <c r="BV25" s="24" t="s">
        <v>60</v>
      </c>
      <c r="BW25" s="24" t="s">
        <v>60</v>
      </c>
      <c r="BX25" s="24" t="s">
        <v>60</v>
      </c>
      <c r="BY25" s="24" t="s">
        <v>60</v>
      </c>
      <c r="BZ25" s="24" t="s">
        <v>60</v>
      </c>
      <c r="CA25" s="24" t="s">
        <v>60</v>
      </c>
      <c r="CB25" s="24" t="s">
        <v>60</v>
      </c>
      <c r="CI25" s="171" t="str">
        <f t="shared" si="0"/>
        <v>-</v>
      </c>
      <c r="CJ25" s="172" t="str">
        <f t="shared" si="1"/>
        <v>-</v>
      </c>
      <c r="CK25" s="172" t="str">
        <f t="shared" si="2"/>
        <v>-</v>
      </c>
      <c r="CL25" s="48" t="str">
        <f t="shared" si="3"/>
        <v>-</v>
      </c>
    </row>
    <row r="26" spans="1:90" s="48" customFormat="1" x14ac:dyDescent="0.25">
      <c r="A26" s="38" t="s">
        <v>60</v>
      </c>
      <c r="B26" s="38" t="s">
        <v>60</v>
      </c>
      <c r="C26" s="48" t="s">
        <v>42</v>
      </c>
      <c r="D26" s="38" t="s">
        <v>60</v>
      </c>
      <c r="E26" s="24">
        <v>3</v>
      </c>
      <c r="F26" s="24">
        <v>6</v>
      </c>
      <c r="G26" s="38" t="s">
        <v>60</v>
      </c>
      <c r="H26" s="38" t="s">
        <v>60</v>
      </c>
      <c r="I26" s="38" t="s">
        <v>60</v>
      </c>
      <c r="J26" s="21" t="s">
        <v>60</v>
      </c>
      <c r="K26" s="18"/>
      <c r="L26" s="38" t="s">
        <v>60</v>
      </c>
      <c r="M26" s="38" t="s">
        <v>60</v>
      </c>
      <c r="N26" s="38" t="s">
        <v>60</v>
      </c>
      <c r="O26" s="38" t="s">
        <v>60</v>
      </c>
      <c r="P26" s="38" t="s">
        <v>60</v>
      </c>
      <c r="Q26" s="38" t="s">
        <v>60</v>
      </c>
      <c r="R26" s="24"/>
      <c r="S26" s="24"/>
      <c r="T26" s="24"/>
      <c r="U26" s="137"/>
      <c r="V26" s="24"/>
      <c r="W26" s="24"/>
      <c r="X26" s="24"/>
      <c r="Y26" s="137"/>
      <c r="Z26" s="24"/>
      <c r="AA26" s="24"/>
      <c r="AB26" s="24"/>
      <c r="AC26" s="131"/>
      <c r="AG26" s="131"/>
      <c r="AH26" s="21" t="s">
        <v>60</v>
      </c>
      <c r="AI26" s="35"/>
      <c r="AJ26" s="38" t="s">
        <v>60</v>
      </c>
      <c r="AK26" s="38" t="s">
        <v>60</v>
      </c>
      <c r="AL26" s="38" t="s">
        <v>60</v>
      </c>
      <c r="AM26" s="38" t="s">
        <v>60</v>
      </c>
      <c r="AN26" s="38" t="s">
        <v>60</v>
      </c>
      <c r="AO26" s="38" t="s">
        <v>60</v>
      </c>
      <c r="AP26" s="24"/>
      <c r="AQ26" s="36"/>
      <c r="AR26" s="36"/>
      <c r="AS26" s="128"/>
      <c r="AU26" s="35"/>
      <c r="AW26" s="131"/>
      <c r="AX26" s="49"/>
      <c r="AY26" s="24"/>
      <c r="AZ26" s="49"/>
      <c r="BA26" s="135"/>
      <c r="BB26" s="49"/>
      <c r="BC26" s="49"/>
      <c r="BD26" s="49"/>
      <c r="BE26" s="135"/>
      <c r="BF26" s="49"/>
      <c r="BG26" s="49"/>
      <c r="BH26" s="49"/>
      <c r="BI26" s="157"/>
      <c r="BJ26" s="18"/>
      <c r="BK26" s="38"/>
      <c r="BL26" s="38"/>
      <c r="BM26" s="130"/>
      <c r="BN26" s="38"/>
      <c r="BO26" s="38"/>
      <c r="BP26" s="38"/>
      <c r="BQ26" s="137"/>
      <c r="BR26" s="21"/>
      <c r="BS26" s="24" t="s">
        <v>60</v>
      </c>
      <c r="BT26" s="24" t="s">
        <v>60</v>
      </c>
      <c r="BU26" s="24" t="s">
        <v>60</v>
      </c>
      <c r="BV26" s="24" t="s">
        <v>60</v>
      </c>
      <c r="BW26" s="24" t="s">
        <v>60</v>
      </c>
      <c r="BX26" s="24" t="s">
        <v>60</v>
      </c>
      <c r="BY26" s="24" t="s">
        <v>60</v>
      </c>
      <c r="BZ26" s="24" t="s">
        <v>60</v>
      </c>
      <c r="CA26" s="24" t="s">
        <v>60</v>
      </c>
      <c r="CB26" s="24" t="s">
        <v>60</v>
      </c>
      <c r="CI26" s="171" t="str">
        <f t="shared" si="0"/>
        <v>-</v>
      </c>
      <c r="CJ26" s="172" t="str">
        <f t="shared" si="1"/>
        <v>-</v>
      </c>
      <c r="CK26" s="172" t="str">
        <f t="shared" si="2"/>
        <v>-</v>
      </c>
      <c r="CL26" s="48" t="str">
        <f t="shared" si="3"/>
        <v>-</v>
      </c>
    </row>
    <row r="27" spans="1:90" s="48" customFormat="1" x14ac:dyDescent="0.25">
      <c r="A27" s="38" t="s">
        <v>60</v>
      </c>
      <c r="B27" s="38" t="s">
        <v>60</v>
      </c>
      <c r="C27" s="48" t="s">
        <v>42</v>
      </c>
      <c r="D27" s="38" t="s">
        <v>60</v>
      </c>
      <c r="E27" s="24">
        <v>3</v>
      </c>
      <c r="F27" s="24">
        <v>7</v>
      </c>
      <c r="G27" s="38" t="s">
        <v>60</v>
      </c>
      <c r="H27" s="38" t="s">
        <v>60</v>
      </c>
      <c r="I27" s="38" t="s">
        <v>60</v>
      </c>
      <c r="J27" s="21" t="s">
        <v>60</v>
      </c>
      <c r="K27" s="18"/>
      <c r="L27" s="38" t="s">
        <v>60</v>
      </c>
      <c r="M27" s="38" t="s">
        <v>60</v>
      </c>
      <c r="N27" s="38" t="s">
        <v>60</v>
      </c>
      <c r="O27" s="38" t="s">
        <v>60</v>
      </c>
      <c r="P27" s="38" t="s">
        <v>60</v>
      </c>
      <c r="Q27" s="38" t="s">
        <v>60</v>
      </c>
      <c r="R27" s="24"/>
      <c r="S27" s="24"/>
      <c r="T27" s="24"/>
      <c r="U27" s="137"/>
      <c r="V27" s="24"/>
      <c r="W27" s="24"/>
      <c r="X27" s="24"/>
      <c r="Y27" s="137"/>
      <c r="Z27" s="24"/>
      <c r="AA27" s="24"/>
      <c r="AB27" s="24"/>
      <c r="AC27" s="131"/>
      <c r="AG27" s="131"/>
      <c r="AH27" s="21" t="s">
        <v>60</v>
      </c>
      <c r="AI27" s="35"/>
      <c r="AJ27" s="38" t="s">
        <v>60</v>
      </c>
      <c r="AK27" s="38" t="s">
        <v>60</v>
      </c>
      <c r="AL27" s="38" t="s">
        <v>60</v>
      </c>
      <c r="AM27" s="38" t="s">
        <v>60</v>
      </c>
      <c r="AN27" s="38" t="s">
        <v>60</v>
      </c>
      <c r="AO27" s="38" t="s">
        <v>60</v>
      </c>
      <c r="AP27" s="24"/>
      <c r="AQ27" s="36"/>
      <c r="AR27" s="36"/>
      <c r="AS27" s="128"/>
      <c r="AT27" s="36"/>
      <c r="AU27" s="35"/>
      <c r="AW27" s="131"/>
      <c r="AX27" s="49"/>
      <c r="AY27" s="24"/>
      <c r="AZ27" s="49"/>
      <c r="BA27" s="135"/>
      <c r="BB27" s="49"/>
      <c r="BC27" s="49"/>
      <c r="BD27" s="49"/>
      <c r="BE27" s="135"/>
      <c r="BF27" s="49"/>
      <c r="BG27" s="49"/>
      <c r="BH27" s="49"/>
      <c r="BI27" s="157"/>
      <c r="BJ27" s="18"/>
      <c r="BK27" s="38"/>
      <c r="BL27" s="38"/>
      <c r="BM27" s="130"/>
      <c r="BN27" s="38"/>
      <c r="BO27" s="38"/>
      <c r="BP27" s="38"/>
      <c r="BQ27" s="137"/>
      <c r="BR27" s="21"/>
      <c r="BS27" s="24" t="s">
        <v>60</v>
      </c>
      <c r="BT27" s="24" t="s">
        <v>60</v>
      </c>
      <c r="BU27" s="24" t="s">
        <v>60</v>
      </c>
      <c r="BV27" s="24" t="s">
        <v>60</v>
      </c>
      <c r="BW27" s="24" t="s">
        <v>60</v>
      </c>
      <c r="BX27" s="24" t="s">
        <v>60</v>
      </c>
      <c r="BY27" s="24" t="s">
        <v>60</v>
      </c>
      <c r="BZ27" s="24" t="s">
        <v>60</v>
      </c>
      <c r="CA27" s="24" t="s">
        <v>60</v>
      </c>
      <c r="CB27" s="24" t="s">
        <v>60</v>
      </c>
      <c r="CI27" s="171" t="str">
        <f t="shared" si="0"/>
        <v>-</v>
      </c>
      <c r="CJ27" s="172" t="str">
        <f t="shared" si="1"/>
        <v>-</v>
      </c>
      <c r="CK27" s="172" t="str">
        <f t="shared" si="2"/>
        <v>-</v>
      </c>
      <c r="CL27" s="48" t="str">
        <f t="shared" si="3"/>
        <v>-</v>
      </c>
    </row>
    <row r="28" spans="1:90" s="56" customFormat="1" x14ac:dyDescent="0.25">
      <c r="A28" s="57" t="s">
        <v>60</v>
      </c>
      <c r="B28" s="57" t="s">
        <v>60</v>
      </c>
      <c r="C28" s="56" t="s">
        <v>42</v>
      </c>
      <c r="D28" s="57" t="s">
        <v>60</v>
      </c>
      <c r="E28" s="57">
        <v>3</v>
      </c>
      <c r="F28" s="57">
        <v>8</v>
      </c>
      <c r="G28" s="57" t="s">
        <v>60</v>
      </c>
      <c r="H28" s="57" t="s">
        <v>60</v>
      </c>
      <c r="I28" s="57" t="s">
        <v>60</v>
      </c>
      <c r="J28" s="58" t="s">
        <v>60</v>
      </c>
      <c r="K28" s="19"/>
      <c r="L28" s="57" t="s">
        <v>60</v>
      </c>
      <c r="M28" s="57" t="s">
        <v>60</v>
      </c>
      <c r="N28" s="57" t="s">
        <v>60</v>
      </c>
      <c r="O28" s="57" t="s">
        <v>60</v>
      </c>
      <c r="P28" s="57" t="s">
        <v>60</v>
      </c>
      <c r="Q28" s="57" t="s">
        <v>60</v>
      </c>
      <c r="R28" s="57"/>
      <c r="S28" s="57"/>
      <c r="T28" s="57"/>
      <c r="U28" s="138"/>
      <c r="V28" s="57"/>
      <c r="W28" s="57"/>
      <c r="X28" s="57"/>
      <c r="Y28" s="138"/>
      <c r="Z28" s="57"/>
      <c r="AA28" s="57"/>
      <c r="AB28" s="57"/>
      <c r="AC28" s="129"/>
      <c r="AG28" s="129"/>
      <c r="AH28" s="58" t="s">
        <v>60</v>
      </c>
      <c r="AI28" s="19"/>
      <c r="AJ28" s="57" t="s">
        <v>60</v>
      </c>
      <c r="AK28" s="57" t="s">
        <v>60</v>
      </c>
      <c r="AL28" s="57" t="s">
        <v>60</v>
      </c>
      <c r="AM28" s="57" t="s">
        <v>60</v>
      </c>
      <c r="AN28" s="57" t="s">
        <v>60</v>
      </c>
      <c r="AO28" s="57" t="s">
        <v>60</v>
      </c>
      <c r="AP28" s="57"/>
      <c r="AS28" s="129"/>
      <c r="AU28" s="19"/>
      <c r="AW28" s="129"/>
      <c r="AX28" s="59"/>
      <c r="AY28" s="57"/>
      <c r="AZ28" s="59"/>
      <c r="BA28" s="136"/>
      <c r="BB28" s="59"/>
      <c r="BC28" s="59"/>
      <c r="BD28" s="59"/>
      <c r="BE28" s="136"/>
      <c r="BF28" s="59"/>
      <c r="BG28" s="59"/>
      <c r="BH28" s="59"/>
      <c r="BI28" s="136"/>
      <c r="BJ28" s="19"/>
      <c r="BK28" s="57"/>
      <c r="BL28" s="57"/>
      <c r="BM28" s="138"/>
      <c r="BN28" s="57"/>
      <c r="BO28" s="57"/>
      <c r="BP28" s="57"/>
      <c r="BQ28" s="138"/>
      <c r="BR28" s="58"/>
      <c r="BS28" s="113" t="s">
        <v>60</v>
      </c>
      <c r="BT28" s="57" t="s">
        <v>60</v>
      </c>
      <c r="BU28" s="57" t="s">
        <v>60</v>
      </c>
      <c r="BV28" s="57" t="s">
        <v>60</v>
      </c>
      <c r="BW28" s="57" t="s">
        <v>60</v>
      </c>
      <c r="BX28" s="57" t="s">
        <v>60</v>
      </c>
      <c r="BY28" s="57" t="s">
        <v>60</v>
      </c>
      <c r="BZ28" s="57" t="s">
        <v>60</v>
      </c>
      <c r="CA28" s="57" t="s">
        <v>60</v>
      </c>
      <c r="CB28" s="56" t="s">
        <v>60</v>
      </c>
      <c r="CI28" s="171" t="str">
        <f t="shared" si="0"/>
        <v>-</v>
      </c>
      <c r="CJ28" s="172" t="str">
        <f t="shared" si="1"/>
        <v>-</v>
      </c>
      <c r="CK28" s="172" t="str">
        <f t="shared" si="2"/>
        <v>-</v>
      </c>
      <c r="CL28" s="48" t="str">
        <f t="shared" si="3"/>
        <v>-</v>
      </c>
    </row>
    <row r="29" spans="1:90" s="48" customFormat="1" x14ac:dyDescent="0.25">
      <c r="A29" s="92">
        <v>42490</v>
      </c>
      <c r="B29" s="47" t="str">
        <f t="shared" ref="B29:B67" si="6">RIGHT(YEAR(A29),2)&amp;TEXT(A29-DATE(YEAR(A29),1,0),"000")</f>
        <v>16121</v>
      </c>
      <c r="C29" s="48" t="s">
        <v>42</v>
      </c>
      <c r="D29" s="48" t="s">
        <v>87</v>
      </c>
      <c r="E29" s="24">
        <v>4</v>
      </c>
      <c r="F29" s="24">
        <v>1</v>
      </c>
      <c r="G29" s="24" t="s">
        <v>110</v>
      </c>
      <c r="H29" s="24">
        <v>653</v>
      </c>
      <c r="I29" s="24">
        <f t="shared" ref="I29:I67" si="7">H29-600</f>
        <v>53</v>
      </c>
      <c r="J29" s="20" t="s">
        <v>67</v>
      </c>
      <c r="K29" s="18"/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/>
      <c r="S29" s="24"/>
      <c r="T29" s="24"/>
      <c r="U29" s="137"/>
      <c r="V29" s="24"/>
      <c r="W29" s="24"/>
      <c r="X29" s="24"/>
      <c r="Y29" s="137"/>
      <c r="Z29" s="24"/>
      <c r="AA29" s="24"/>
      <c r="AB29" s="24"/>
      <c r="AC29" s="131"/>
      <c r="AG29" s="131"/>
      <c r="AH29" s="21">
        <v>0</v>
      </c>
      <c r="AI29" s="35"/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/>
      <c r="AQ29" s="38"/>
      <c r="AR29" s="38"/>
      <c r="AS29" s="130"/>
      <c r="AU29" s="35"/>
      <c r="AW29" s="131"/>
      <c r="AX29" s="49"/>
      <c r="AY29" s="24"/>
      <c r="AZ29" s="49"/>
      <c r="BA29" s="135"/>
      <c r="BB29" s="49"/>
      <c r="BC29" s="49"/>
      <c r="BD29" s="49"/>
      <c r="BE29" s="135"/>
      <c r="BF29" s="49"/>
      <c r="BG29" s="49"/>
      <c r="BH29" s="49"/>
      <c r="BI29" s="157"/>
      <c r="BJ29" s="18"/>
      <c r="BK29" s="76"/>
      <c r="BL29" s="38"/>
      <c r="BM29" s="130"/>
      <c r="BN29" s="38"/>
      <c r="BO29" s="38"/>
      <c r="BP29" s="38"/>
      <c r="BQ29" s="139"/>
      <c r="BR29" s="21"/>
      <c r="BS29" s="24">
        <v>76.599999999999994</v>
      </c>
      <c r="BT29" s="24">
        <v>78.2</v>
      </c>
      <c r="BU29" s="24">
        <v>1003.6</v>
      </c>
      <c r="BV29" s="24">
        <v>1006.1</v>
      </c>
      <c r="BW29" s="24" t="s">
        <v>66</v>
      </c>
      <c r="BX29" s="38">
        <v>1</v>
      </c>
      <c r="BY29" s="18">
        <v>11.4</v>
      </c>
      <c r="BZ29" s="18">
        <v>2</v>
      </c>
      <c r="CA29" s="24"/>
      <c r="CB29" s="24">
        <v>9</v>
      </c>
      <c r="CF29" s="48" t="s">
        <v>127</v>
      </c>
      <c r="CI29" s="171">
        <f t="shared" si="0"/>
        <v>0</v>
      </c>
      <c r="CJ29" s="172">
        <f t="shared" si="1"/>
        <v>0</v>
      </c>
      <c r="CK29" s="172">
        <f t="shared" si="2"/>
        <v>0</v>
      </c>
      <c r="CL29" s="48">
        <f t="shared" si="3"/>
        <v>0</v>
      </c>
    </row>
    <row r="30" spans="1:90" s="48" customFormat="1" x14ac:dyDescent="0.25">
      <c r="A30" s="93">
        <v>42490</v>
      </c>
      <c r="B30" s="47" t="str">
        <f t="shared" si="6"/>
        <v>16121</v>
      </c>
      <c r="C30" s="48" t="s">
        <v>42</v>
      </c>
      <c r="D30" s="48" t="s">
        <v>87</v>
      </c>
      <c r="E30" s="24">
        <v>4</v>
      </c>
      <c r="F30" s="24">
        <v>2</v>
      </c>
      <c r="G30" s="24" t="s">
        <v>110</v>
      </c>
      <c r="H30" s="24">
        <v>643</v>
      </c>
      <c r="I30" s="24">
        <f t="shared" si="7"/>
        <v>43</v>
      </c>
      <c r="J30" s="20" t="s">
        <v>67</v>
      </c>
      <c r="K30" s="18"/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/>
      <c r="S30" s="24"/>
      <c r="T30" s="24"/>
      <c r="U30" s="137"/>
      <c r="V30" s="24"/>
      <c r="W30" s="24"/>
      <c r="X30" s="24"/>
      <c r="Y30" s="137"/>
      <c r="Z30" s="24"/>
      <c r="AA30" s="24"/>
      <c r="AB30" s="24"/>
      <c r="AC30" s="131"/>
      <c r="AG30" s="131"/>
      <c r="AH30" s="21">
        <v>0</v>
      </c>
      <c r="AI30" s="35"/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/>
      <c r="AQ30" s="38"/>
      <c r="AR30" s="38"/>
      <c r="AS30" s="130"/>
      <c r="AU30" s="35"/>
      <c r="AW30" s="131"/>
      <c r="AX30" s="49"/>
      <c r="AY30" s="24"/>
      <c r="AZ30" s="49"/>
      <c r="BA30" s="135"/>
      <c r="BB30" s="49"/>
      <c r="BC30" s="49"/>
      <c r="BD30" s="49"/>
      <c r="BE30" s="135"/>
      <c r="BF30" s="49"/>
      <c r="BG30" s="49"/>
      <c r="BH30" s="49"/>
      <c r="BI30" s="157"/>
      <c r="BJ30" s="18"/>
      <c r="BK30" s="76"/>
      <c r="BL30" s="38"/>
      <c r="BM30" s="130"/>
      <c r="BN30" s="38"/>
      <c r="BO30" s="38"/>
      <c r="BP30" s="38"/>
      <c r="BQ30" s="139"/>
      <c r="BR30" s="21"/>
      <c r="BS30" s="24">
        <v>76.599999999999994</v>
      </c>
      <c r="BT30" s="24">
        <v>78.2</v>
      </c>
      <c r="BU30" s="24">
        <v>1003.6</v>
      </c>
      <c r="BV30" s="24">
        <v>1006.1</v>
      </c>
      <c r="BW30" s="24" t="s">
        <v>66</v>
      </c>
      <c r="BX30" s="38">
        <v>1</v>
      </c>
      <c r="BY30" s="18">
        <v>13.4</v>
      </c>
      <c r="BZ30" s="18">
        <v>2</v>
      </c>
      <c r="CA30" s="24"/>
      <c r="CB30" s="24">
        <v>9</v>
      </c>
      <c r="CI30" s="171">
        <f t="shared" si="0"/>
        <v>0</v>
      </c>
      <c r="CJ30" s="172">
        <f t="shared" si="1"/>
        <v>0</v>
      </c>
      <c r="CK30" s="172">
        <f t="shared" si="2"/>
        <v>0</v>
      </c>
      <c r="CL30" s="48">
        <f t="shared" si="3"/>
        <v>0</v>
      </c>
    </row>
    <row r="31" spans="1:90" s="48" customFormat="1" x14ac:dyDescent="0.25">
      <c r="A31" s="93">
        <v>42490</v>
      </c>
      <c r="B31" s="47" t="str">
        <f t="shared" si="6"/>
        <v>16121</v>
      </c>
      <c r="C31" s="48" t="s">
        <v>42</v>
      </c>
      <c r="D31" s="48" t="s">
        <v>87</v>
      </c>
      <c r="E31" s="24">
        <v>4</v>
      </c>
      <c r="F31" s="24">
        <v>3</v>
      </c>
      <c r="G31" s="24" t="s">
        <v>110</v>
      </c>
      <c r="H31" s="24">
        <v>631</v>
      </c>
      <c r="I31" s="24">
        <f t="shared" si="7"/>
        <v>31</v>
      </c>
      <c r="J31" s="20" t="s">
        <v>67</v>
      </c>
      <c r="K31" s="18"/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/>
      <c r="S31" s="24"/>
      <c r="T31" s="24"/>
      <c r="U31" s="137"/>
      <c r="V31" s="24"/>
      <c r="W31" s="24"/>
      <c r="X31" s="24"/>
      <c r="Y31" s="137"/>
      <c r="Z31" s="24"/>
      <c r="AA31" s="24"/>
      <c r="AB31" s="24"/>
      <c r="AC31" s="131"/>
      <c r="AG31" s="131"/>
      <c r="AH31" s="21">
        <v>0</v>
      </c>
      <c r="AI31" s="35"/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/>
      <c r="AQ31" s="36"/>
      <c r="AR31" s="36"/>
      <c r="AS31" s="128"/>
      <c r="AU31" s="35"/>
      <c r="AW31" s="131"/>
      <c r="AX31" s="49"/>
      <c r="AY31" s="24"/>
      <c r="AZ31" s="49"/>
      <c r="BA31" s="135"/>
      <c r="BB31" s="49"/>
      <c r="BC31" s="49"/>
      <c r="BD31" s="49"/>
      <c r="BE31" s="135"/>
      <c r="BF31" s="49"/>
      <c r="BG31" s="49"/>
      <c r="BH31" s="49"/>
      <c r="BI31" s="157"/>
      <c r="BJ31" s="18"/>
      <c r="BK31" s="76"/>
      <c r="BL31" s="38"/>
      <c r="BM31" s="130"/>
      <c r="BN31" s="38"/>
      <c r="BO31" s="38"/>
      <c r="BP31" s="38"/>
      <c r="BQ31" s="139"/>
      <c r="BR31" s="21"/>
      <c r="BS31" s="24">
        <v>76.599999999999994</v>
      </c>
      <c r="BT31" s="24">
        <v>78.2</v>
      </c>
      <c r="BU31" s="24">
        <v>1003.6</v>
      </c>
      <c r="BV31" s="24">
        <v>1006.1</v>
      </c>
      <c r="BW31" s="24" t="s">
        <v>66</v>
      </c>
      <c r="BX31" s="38">
        <v>1</v>
      </c>
      <c r="BY31" s="18">
        <v>13.8</v>
      </c>
      <c r="BZ31" s="18">
        <v>2</v>
      </c>
      <c r="CA31" s="24"/>
      <c r="CB31" s="24">
        <v>9</v>
      </c>
      <c r="CI31" s="171">
        <f t="shared" si="0"/>
        <v>0</v>
      </c>
      <c r="CJ31" s="172">
        <f t="shared" si="1"/>
        <v>0</v>
      </c>
      <c r="CK31" s="172">
        <f t="shared" si="2"/>
        <v>0</v>
      </c>
      <c r="CL31" s="48">
        <f t="shared" si="3"/>
        <v>0</v>
      </c>
    </row>
    <row r="32" spans="1:90" s="48" customFormat="1" x14ac:dyDescent="0.25">
      <c r="A32" s="93">
        <v>42490</v>
      </c>
      <c r="B32" s="47" t="str">
        <f t="shared" si="6"/>
        <v>16121</v>
      </c>
      <c r="C32" s="48" t="s">
        <v>42</v>
      </c>
      <c r="D32" s="48" t="s">
        <v>87</v>
      </c>
      <c r="E32" s="24">
        <v>4</v>
      </c>
      <c r="F32" s="24">
        <v>4</v>
      </c>
      <c r="G32" s="24" t="s">
        <v>110</v>
      </c>
      <c r="H32" s="24">
        <v>621</v>
      </c>
      <c r="I32" s="24">
        <f t="shared" si="7"/>
        <v>21</v>
      </c>
      <c r="J32" s="20" t="s">
        <v>67</v>
      </c>
      <c r="K32" s="18"/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/>
      <c r="S32" s="24"/>
      <c r="T32" s="24"/>
      <c r="U32" s="137"/>
      <c r="V32" s="24"/>
      <c r="W32" s="24"/>
      <c r="X32" s="24"/>
      <c r="Y32" s="137"/>
      <c r="Z32" s="24"/>
      <c r="AA32" s="24"/>
      <c r="AB32" s="24"/>
      <c r="AC32" s="131"/>
      <c r="AG32" s="131"/>
      <c r="AH32" s="21">
        <v>0</v>
      </c>
      <c r="AI32" s="35"/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/>
      <c r="AQ32" s="36"/>
      <c r="AR32" s="36"/>
      <c r="AS32" s="128"/>
      <c r="AU32" s="35"/>
      <c r="AW32" s="131"/>
      <c r="AX32" s="49"/>
      <c r="AY32" s="24"/>
      <c r="AZ32" s="49"/>
      <c r="BA32" s="135"/>
      <c r="BB32" s="49"/>
      <c r="BC32" s="49"/>
      <c r="BD32" s="49"/>
      <c r="BE32" s="135"/>
      <c r="BF32" s="49"/>
      <c r="BG32" s="49"/>
      <c r="BH32" s="49"/>
      <c r="BI32" s="157"/>
      <c r="BJ32" s="18"/>
      <c r="BK32" s="76"/>
      <c r="BL32" s="38"/>
      <c r="BM32" s="130"/>
      <c r="BN32" s="38"/>
      <c r="BO32" s="38"/>
      <c r="BP32" s="38"/>
      <c r="BQ32" s="139"/>
      <c r="BR32" s="21"/>
      <c r="BS32" s="24">
        <v>76.599999999999994</v>
      </c>
      <c r="BT32" s="24">
        <v>78.2</v>
      </c>
      <c r="BU32" s="24">
        <v>1003.6</v>
      </c>
      <c r="BV32" s="24">
        <v>1006.1</v>
      </c>
      <c r="BW32" s="24" t="s">
        <v>66</v>
      </c>
      <c r="BX32" s="38">
        <v>1</v>
      </c>
      <c r="BY32" s="18">
        <v>13.4</v>
      </c>
      <c r="BZ32" s="18">
        <v>2</v>
      </c>
      <c r="CA32" s="24"/>
      <c r="CB32" s="24">
        <v>9</v>
      </c>
      <c r="CI32" s="171">
        <f t="shared" si="0"/>
        <v>0</v>
      </c>
      <c r="CJ32" s="172">
        <f t="shared" si="1"/>
        <v>0</v>
      </c>
      <c r="CK32" s="172">
        <f t="shared" si="2"/>
        <v>0</v>
      </c>
      <c r="CL32" s="48">
        <f t="shared" si="3"/>
        <v>0</v>
      </c>
    </row>
    <row r="33" spans="1:90" s="56" customFormat="1" x14ac:dyDescent="0.25">
      <c r="A33" s="93">
        <v>42490</v>
      </c>
      <c r="B33" s="55" t="str">
        <f t="shared" si="6"/>
        <v>16121</v>
      </c>
      <c r="C33" s="56" t="s">
        <v>42</v>
      </c>
      <c r="D33" s="48" t="s">
        <v>87</v>
      </c>
      <c r="E33" s="57">
        <v>4</v>
      </c>
      <c r="F33" s="57">
        <v>5</v>
      </c>
      <c r="G33" s="57" t="s">
        <v>110</v>
      </c>
      <c r="H33" s="57">
        <v>610</v>
      </c>
      <c r="I33" s="57">
        <f t="shared" si="7"/>
        <v>10</v>
      </c>
      <c r="J33" s="20" t="s">
        <v>67</v>
      </c>
      <c r="K33" s="19"/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57"/>
      <c r="S33" s="57"/>
      <c r="T33" s="57"/>
      <c r="U33" s="138"/>
      <c r="V33" s="57"/>
      <c r="W33" s="57"/>
      <c r="X33" s="57"/>
      <c r="Y33" s="138"/>
      <c r="Z33" s="57"/>
      <c r="AA33" s="57"/>
      <c r="AB33" s="57"/>
      <c r="AC33" s="129"/>
      <c r="AG33" s="129"/>
      <c r="AH33" s="58">
        <v>0</v>
      </c>
      <c r="AI33" s="19"/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57"/>
      <c r="AS33" s="129"/>
      <c r="AU33" s="19"/>
      <c r="AW33" s="129"/>
      <c r="AX33" s="59"/>
      <c r="AY33" s="57"/>
      <c r="AZ33" s="59"/>
      <c r="BA33" s="136"/>
      <c r="BB33" s="59"/>
      <c r="BC33" s="59"/>
      <c r="BD33" s="59"/>
      <c r="BE33" s="136"/>
      <c r="BF33" s="59"/>
      <c r="BG33" s="59"/>
      <c r="BH33" s="59"/>
      <c r="BI33" s="136"/>
      <c r="BJ33" s="18"/>
      <c r="BK33" s="76"/>
      <c r="BL33" s="38"/>
      <c r="BM33" s="130"/>
      <c r="BN33" s="38"/>
      <c r="BO33" s="38"/>
      <c r="BP33" s="38"/>
      <c r="BQ33" s="140"/>
      <c r="BR33" s="58"/>
      <c r="BS33" s="24">
        <v>76.599999999999994</v>
      </c>
      <c r="BT33" s="24">
        <v>78.2</v>
      </c>
      <c r="BU33" s="24">
        <v>1003.6</v>
      </c>
      <c r="BV33" s="24">
        <v>1006.1</v>
      </c>
      <c r="BW33" s="24" t="s">
        <v>66</v>
      </c>
      <c r="BX33" s="57">
        <v>0</v>
      </c>
      <c r="BY33" s="61">
        <v>6.4</v>
      </c>
      <c r="BZ33" s="18">
        <v>2</v>
      </c>
      <c r="CA33" s="57"/>
      <c r="CB33" s="56">
        <v>9</v>
      </c>
      <c r="CI33" s="171">
        <f t="shared" si="0"/>
        <v>0</v>
      </c>
      <c r="CJ33" s="172">
        <f t="shared" si="1"/>
        <v>0</v>
      </c>
      <c r="CK33" s="172">
        <f t="shared" si="2"/>
        <v>0</v>
      </c>
      <c r="CL33" s="48">
        <f t="shared" si="3"/>
        <v>0</v>
      </c>
    </row>
    <row r="34" spans="1:90" s="48" customFormat="1" x14ac:dyDescent="0.25">
      <c r="A34" s="92">
        <v>42490</v>
      </c>
      <c r="B34" s="47" t="str">
        <f t="shared" si="6"/>
        <v>16121</v>
      </c>
      <c r="C34" s="48" t="s">
        <v>42</v>
      </c>
      <c r="D34" s="48" t="s">
        <v>87</v>
      </c>
      <c r="E34" s="24">
        <v>5</v>
      </c>
      <c r="F34" s="24">
        <v>1</v>
      </c>
      <c r="G34" s="24" t="s">
        <v>110</v>
      </c>
      <c r="H34" s="24">
        <v>710</v>
      </c>
      <c r="I34" s="24">
        <f t="shared" si="7"/>
        <v>110</v>
      </c>
      <c r="J34" s="20" t="s">
        <v>67</v>
      </c>
      <c r="K34" s="18"/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/>
      <c r="S34" s="24"/>
      <c r="T34" s="24"/>
      <c r="U34" s="137"/>
      <c r="V34" s="24"/>
      <c r="W34" s="24"/>
      <c r="X34" s="24"/>
      <c r="Y34" s="137"/>
      <c r="Z34" s="24"/>
      <c r="AA34" s="24"/>
      <c r="AB34" s="24"/>
      <c r="AC34" s="131"/>
      <c r="AG34" s="131"/>
      <c r="AH34" s="21">
        <v>0</v>
      </c>
      <c r="AI34" s="35"/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/>
      <c r="AQ34" s="38"/>
      <c r="AR34" s="38"/>
      <c r="AS34" s="130"/>
      <c r="AU34" s="35"/>
      <c r="AW34" s="131"/>
      <c r="AX34" s="49"/>
      <c r="AY34" s="24"/>
      <c r="AZ34" s="49"/>
      <c r="BA34" s="135"/>
      <c r="BB34" s="49"/>
      <c r="BC34" s="49"/>
      <c r="BD34" s="49"/>
      <c r="BE34" s="135"/>
      <c r="BF34" s="49"/>
      <c r="BG34" s="49"/>
      <c r="BH34" s="49"/>
      <c r="BI34" s="157"/>
      <c r="BJ34" s="75"/>
      <c r="BK34" s="75"/>
      <c r="BL34" s="75"/>
      <c r="BM34" s="157"/>
      <c r="BN34" s="75"/>
      <c r="BO34" s="75"/>
      <c r="BP34" s="75"/>
      <c r="BQ34" s="135"/>
      <c r="BR34" s="50"/>
      <c r="BS34" s="49">
        <v>77</v>
      </c>
      <c r="BT34" s="49">
        <v>78.2</v>
      </c>
      <c r="BU34" s="49">
        <v>1004.4</v>
      </c>
      <c r="BV34" s="49">
        <v>1006.1</v>
      </c>
      <c r="BW34" s="49" t="s">
        <v>66</v>
      </c>
      <c r="BX34" s="24">
        <v>1</v>
      </c>
      <c r="BY34" s="24">
        <v>13.2</v>
      </c>
      <c r="BZ34" s="24">
        <v>5</v>
      </c>
      <c r="CA34" s="24" t="s">
        <v>67</v>
      </c>
      <c r="CB34" s="24">
        <v>9</v>
      </c>
      <c r="CI34" s="171">
        <f t="shared" si="0"/>
        <v>0</v>
      </c>
      <c r="CJ34" s="172">
        <f t="shared" si="1"/>
        <v>0</v>
      </c>
      <c r="CK34" s="172">
        <f t="shared" si="2"/>
        <v>0</v>
      </c>
      <c r="CL34" s="48">
        <f t="shared" si="3"/>
        <v>0</v>
      </c>
    </row>
    <row r="35" spans="1:90" s="48" customFormat="1" x14ac:dyDescent="0.25">
      <c r="A35" s="93">
        <v>42490</v>
      </c>
      <c r="B35" s="47" t="str">
        <f t="shared" si="6"/>
        <v>16121</v>
      </c>
      <c r="C35" s="48" t="s">
        <v>42</v>
      </c>
      <c r="D35" s="48" t="s">
        <v>87</v>
      </c>
      <c r="E35" s="24">
        <v>5</v>
      </c>
      <c r="F35" s="24">
        <v>2</v>
      </c>
      <c r="G35" s="24" t="s">
        <v>110</v>
      </c>
      <c r="H35" s="24">
        <v>730</v>
      </c>
      <c r="I35" s="24">
        <f t="shared" si="7"/>
        <v>130</v>
      </c>
      <c r="J35" s="20" t="s">
        <v>67</v>
      </c>
      <c r="K35" s="18"/>
      <c r="L35" s="24">
        <v>0</v>
      </c>
      <c r="M35" s="24">
        <v>0</v>
      </c>
      <c r="N35" s="24">
        <v>1</v>
      </c>
      <c r="O35" s="24">
        <v>1</v>
      </c>
      <c r="P35" s="24">
        <v>1</v>
      </c>
      <c r="Q35" s="24">
        <v>1</v>
      </c>
      <c r="R35" s="24"/>
      <c r="S35" s="24"/>
      <c r="T35" s="24" t="s">
        <v>66</v>
      </c>
      <c r="U35" s="137"/>
      <c r="V35" s="24" t="s">
        <v>22</v>
      </c>
      <c r="W35" s="24" t="s">
        <v>35</v>
      </c>
      <c r="X35" s="24">
        <v>220</v>
      </c>
      <c r="Y35" s="137"/>
      <c r="Z35" s="24"/>
      <c r="AA35" s="24"/>
      <c r="AB35" s="24"/>
      <c r="AC35" s="131"/>
      <c r="AG35" s="131"/>
      <c r="AH35" s="21">
        <v>1</v>
      </c>
      <c r="AI35" s="35"/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/>
      <c r="AQ35" s="38"/>
      <c r="AR35" s="38"/>
      <c r="AS35" s="130"/>
      <c r="AU35" s="35"/>
      <c r="AW35" s="131"/>
      <c r="AX35" s="49"/>
      <c r="AY35" s="24"/>
      <c r="AZ35" s="49"/>
      <c r="BA35" s="135"/>
      <c r="BB35" s="49"/>
      <c r="BC35" s="49"/>
      <c r="BD35" s="49"/>
      <c r="BE35" s="135"/>
      <c r="BF35" s="49"/>
      <c r="BG35" s="49"/>
      <c r="BH35" s="49"/>
      <c r="BI35" s="157"/>
      <c r="BJ35" s="75"/>
      <c r="BK35" s="75"/>
      <c r="BL35" s="75"/>
      <c r="BM35" s="157"/>
      <c r="BN35" s="75"/>
      <c r="BO35" s="75"/>
      <c r="BP35" s="75"/>
      <c r="BQ35" s="135"/>
      <c r="BR35" s="50"/>
      <c r="BS35" s="49">
        <v>77</v>
      </c>
      <c r="BT35" s="49">
        <v>78.2</v>
      </c>
      <c r="BU35" s="49">
        <v>1004.4</v>
      </c>
      <c r="BV35" s="49">
        <v>1006.1</v>
      </c>
      <c r="BW35" s="49" t="s">
        <v>66</v>
      </c>
      <c r="BX35" s="24">
        <v>1</v>
      </c>
      <c r="BY35" s="24">
        <v>12</v>
      </c>
      <c r="BZ35" s="24">
        <v>2</v>
      </c>
      <c r="CA35" s="24" t="s">
        <v>67</v>
      </c>
      <c r="CB35" s="24">
        <v>9</v>
      </c>
      <c r="CI35" s="171">
        <f t="shared" si="0"/>
        <v>0</v>
      </c>
      <c r="CJ35" s="172">
        <f t="shared" si="1"/>
        <v>0</v>
      </c>
      <c r="CK35" s="172">
        <f t="shared" si="2"/>
        <v>0</v>
      </c>
      <c r="CL35" s="48">
        <f t="shared" si="3"/>
        <v>0</v>
      </c>
    </row>
    <row r="36" spans="1:90" s="48" customFormat="1" x14ac:dyDescent="0.25">
      <c r="A36" s="93">
        <v>42490</v>
      </c>
      <c r="B36" s="47" t="str">
        <f t="shared" si="6"/>
        <v>16121</v>
      </c>
      <c r="C36" s="48" t="s">
        <v>42</v>
      </c>
      <c r="D36" s="48" t="s">
        <v>86</v>
      </c>
      <c r="E36" s="24">
        <v>5</v>
      </c>
      <c r="F36" s="24">
        <v>3</v>
      </c>
      <c r="G36" s="24" t="s">
        <v>110</v>
      </c>
      <c r="H36" s="24">
        <v>729</v>
      </c>
      <c r="I36" s="24">
        <f t="shared" si="7"/>
        <v>129</v>
      </c>
      <c r="J36" s="20" t="s">
        <v>67</v>
      </c>
      <c r="K36" s="18"/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/>
      <c r="S36" s="24"/>
      <c r="T36" s="24"/>
      <c r="U36" s="137"/>
      <c r="V36" s="24"/>
      <c r="W36" s="24"/>
      <c r="X36" s="24"/>
      <c r="Y36" s="137"/>
      <c r="Z36" s="24"/>
      <c r="AA36" s="24"/>
      <c r="AB36" s="24"/>
      <c r="AC36" s="131"/>
      <c r="AG36" s="131"/>
      <c r="AH36" s="21">
        <v>0</v>
      </c>
      <c r="AI36" s="35"/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/>
      <c r="AQ36" s="38"/>
      <c r="AR36" s="38"/>
      <c r="AS36" s="130"/>
      <c r="AU36" s="35"/>
      <c r="AW36" s="131"/>
      <c r="AX36" s="49"/>
      <c r="AY36" s="24"/>
      <c r="AZ36" s="49"/>
      <c r="BA36" s="135"/>
      <c r="BB36" s="49"/>
      <c r="BC36" s="49"/>
      <c r="BD36" s="49"/>
      <c r="BE36" s="135"/>
      <c r="BF36" s="49"/>
      <c r="BG36" s="49"/>
      <c r="BH36" s="49"/>
      <c r="BI36" s="157"/>
      <c r="BJ36" s="75"/>
      <c r="BK36" s="75"/>
      <c r="BL36" s="75"/>
      <c r="BM36" s="157"/>
      <c r="BN36" s="75"/>
      <c r="BO36" s="75"/>
      <c r="BP36" s="75"/>
      <c r="BQ36" s="135"/>
      <c r="BR36" s="50"/>
      <c r="BS36" s="49">
        <v>77</v>
      </c>
      <c r="BT36" s="49">
        <v>78.2</v>
      </c>
      <c r="BU36" s="49">
        <v>1004.4</v>
      </c>
      <c r="BV36" s="49">
        <v>1006.1</v>
      </c>
      <c r="BW36" s="49" t="s">
        <v>66</v>
      </c>
      <c r="BX36" s="24">
        <v>2</v>
      </c>
      <c r="BY36" s="24">
        <v>2</v>
      </c>
      <c r="BZ36" s="24"/>
      <c r="CA36" s="24" t="s">
        <v>67</v>
      </c>
      <c r="CB36" s="24">
        <v>9</v>
      </c>
      <c r="CI36" s="171">
        <f t="shared" si="0"/>
        <v>0</v>
      </c>
      <c r="CJ36" s="172">
        <f t="shared" si="1"/>
        <v>0</v>
      </c>
      <c r="CK36" s="172">
        <f t="shared" si="2"/>
        <v>0</v>
      </c>
      <c r="CL36" s="48">
        <f t="shared" si="3"/>
        <v>0</v>
      </c>
    </row>
    <row r="37" spans="1:90" s="48" customFormat="1" x14ac:dyDescent="0.25">
      <c r="A37" s="93">
        <v>42490</v>
      </c>
      <c r="B37" s="47" t="str">
        <f t="shared" si="6"/>
        <v>16121</v>
      </c>
      <c r="C37" s="48" t="s">
        <v>42</v>
      </c>
      <c r="D37" s="48" t="s">
        <v>86</v>
      </c>
      <c r="E37" s="24">
        <v>5</v>
      </c>
      <c r="F37" s="24">
        <v>4</v>
      </c>
      <c r="G37" s="24" t="s">
        <v>110</v>
      </c>
      <c r="H37" s="24">
        <v>716</v>
      </c>
      <c r="I37" s="24">
        <f t="shared" si="7"/>
        <v>116</v>
      </c>
      <c r="J37" s="20" t="s">
        <v>67</v>
      </c>
      <c r="K37" s="18"/>
      <c r="L37" s="24">
        <v>0</v>
      </c>
      <c r="M37" s="24">
        <v>0</v>
      </c>
      <c r="N37" s="24">
        <v>0</v>
      </c>
      <c r="O37" s="24">
        <v>1</v>
      </c>
      <c r="P37" s="24">
        <v>1</v>
      </c>
      <c r="Q37" s="24">
        <v>1</v>
      </c>
      <c r="R37" s="24"/>
      <c r="S37" s="24"/>
      <c r="T37" s="24" t="s">
        <v>66</v>
      </c>
      <c r="U37" s="137"/>
      <c r="V37" s="24" t="s">
        <v>116</v>
      </c>
      <c r="W37" s="24" t="s">
        <v>35</v>
      </c>
      <c r="X37" s="24">
        <v>158</v>
      </c>
      <c r="Y37" s="137"/>
      <c r="Z37" s="24" t="s">
        <v>48</v>
      </c>
      <c r="AA37" s="24" t="s">
        <v>22</v>
      </c>
      <c r="AB37" s="24">
        <v>92</v>
      </c>
      <c r="AC37" s="131"/>
      <c r="AG37" s="131"/>
      <c r="AH37" s="21">
        <v>2</v>
      </c>
      <c r="AI37" s="35"/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/>
      <c r="AQ37" s="38"/>
      <c r="AR37" s="38"/>
      <c r="AS37" s="130"/>
      <c r="AU37" s="35"/>
      <c r="AW37" s="131"/>
      <c r="AX37" s="49"/>
      <c r="AY37" s="24"/>
      <c r="AZ37" s="49"/>
      <c r="BA37" s="135"/>
      <c r="BB37" s="49"/>
      <c r="BC37" s="49"/>
      <c r="BD37" s="49"/>
      <c r="BE37" s="135"/>
      <c r="BF37" s="49"/>
      <c r="BG37" s="49"/>
      <c r="BH37" s="49"/>
      <c r="BI37" s="157"/>
      <c r="BJ37" s="75"/>
      <c r="BK37" s="75"/>
      <c r="BL37" s="75"/>
      <c r="BM37" s="157"/>
      <c r="BN37" s="75"/>
      <c r="BO37" s="75"/>
      <c r="BP37" s="75"/>
      <c r="BQ37" s="135"/>
      <c r="BR37" s="50"/>
      <c r="BS37" s="49">
        <v>77</v>
      </c>
      <c r="BT37" s="49">
        <v>78.2</v>
      </c>
      <c r="BU37" s="49">
        <v>1004.4</v>
      </c>
      <c r="BV37" s="49">
        <v>1006.1</v>
      </c>
      <c r="BW37" s="49" t="s">
        <v>66</v>
      </c>
      <c r="BX37" s="24">
        <v>1</v>
      </c>
      <c r="BY37" s="24">
        <v>2</v>
      </c>
      <c r="BZ37" s="24"/>
      <c r="CA37" s="24" t="s">
        <v>67</v>
      </c>
      <c r="CB37" s="24">
        <v>9</v>
      </c>
      <c r="CI37" s="171">
        <f t="shared" si="0"/>
        <v>0</v>
      </c>
      <c r="CJ37" s="172">
        <f t="shared" si="1"/>
        <v>0</v>
      </c>
      <c r="CK37" s="172">
        <f t="shared" si="2"/>
        <v>0</v>
      </c>
      <c r="CL37" s="48">
        <f t="shared" si="3"/>
        <v>0</v>
      </c>
    </row>
    <row r="38" spans="1:90" s="48" customFormat="1" x14ac:dyDescent="0.25">
      <c r="A38" s="93">
        <v>42490</v>
      </c>
      <c r="B38" s="47" t="str">
        <f t="shared" si="6"/>
        <v>16121</v>
      </c>
      <c r="C38" s="48" t="s">
        <v>42</v>
      </c>
      <c r="D38" s="48" t="s">
        <v>86</v>
      </c>
      <c r="E38" s="24">
        <v>5</v>
      </c>
      <c r="F38" s="24">
        <v>5</v>
      </c>
      <c r="G38" s="24" t="s">
        <v>110</v>
      </c>
      <c r="H38" s="24">
        <v>705</v>
      </c>
      <c r="I38" s="24">
        <f t="shared" si="7"/>
        <v>105</v>
      </c>
      <c r="J38" s="20" t="s">
        <v>67</v>
      </c>
      <c r="K38" s="18"/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/>
      <c r="S38" s="24"/>
      <c r="T38" s="24"/>
      <c r="U38" s="137"/>
      <c r="V38" s="24"/>
      <c r="W38" s="24"/>
      <c r="X38" s="24"/>
      <c r="Y38" s="137"/>
      <c r="Z38" s="24"/>
      <c r="AA38" s="24"/>
      <c r="AB38" s="24"/>
      <c r="AC38" s="131"/>
      <c r="AG38" s="131"/>
      <c r="AH38" s="21">
        <v>0</v>
      </c>
      <c r="AI38" s="35"/>
      <c r="AJ38" s="24">
        <v>0</v>
      </c>
      <c r="AK38" s="24">
        <v>0</v>
      </c>
      <c r="AL38" s="24">
        <v>1</v>
      </c>
      <c r="AM38" s="24">
        <v>0</v>
      </c>
      <c r="AN38" s="24">
        <v>0</v>
      </c>
      <c r="AO38" s="24">
        <v>0</v>
      </c>
      <c r="AP38" s="24"/>
      <c r="AQ38" s="36"/>
      <c r="AR38" s="36" t="s">
        <v>66</v>
      </c>
      <c r="AS38" s="128"/>
      <c r="AT38" s="48" t="s">
        <v>22</v>
      </c>
      <c r="AU38" s="35" t="s">
        <v>35</v>
      </c>
      <c r="AV38" s="48">
        <v>265</v>
      </c>
      <c r="AW38" s="131"/>
      <c r="AX38" s="49"/>
      <c r="AY38" s="24"/>
      <c r="AZ38" s="49"/>
      <c r="BA38" s="135"/>
      <c r="BB38" s="49"/>
      <c r="BC38" s="49"/>
      <c r="BD38" s="49"/>
      <c r="BE38" s="135"/>
      <c r="BF38" s="49"/>
      <c r="BG38" s="49"/>
      <c r="BH38" s="49"/>
      <c r="BI38" s="157"/>
      <c r="BJ38" s="18"/>
      <c r="BK38" s="38"/>
      <c r="BL38" s="38"/>
      <c r="BM38" s="130"/>
      <c r="BN38" s="38"/>
      <c r="BO38" s="38"/>
      <c r="BP38" s="38"/>
      <c r="BQ38" s="137"/>
      <c r="BR38" s="21">
        <v>1</v>
      </c>
      <c r="BS38" s="49">
        <v>77</v>
      </c>
      <c r="BT38" s="49">
        <v>78.2</v>
      </c>
      <c r="BU38" s="49">
        <v>1004.4</v>
      </c>
      <c r="BV38" s="49">
        <v>1006.1</v>
      </c>
      <c r="BW38" s="24" t="s">
        <v>66</v>
      </c>
      <c r="BX38" s="24">
        <v>1</v>
      </c>
      <c r="BY38" s="148">
        <v>2</v>
      </c>
      <c r="CA38" s="24" t="s">
        <v>67</v>
      </c>
      <c r="CB38" s="24">
        <v>9</v>
      </c>
      <c r="CI38" s="171">
        <f t="shared" si="0"/>
        <v>0</v>
      </c>
      <c r="CJ38" s="172">
        <f t="shared" si="1"/>
        <v>0</v>
      </c>
      <c r="CK38" s="172">
        <f t="shared" si="2"/>
        <v>0</v>
      </c>
      <c r="CL38" s="48">
        <f t="shared" si="3"/>
        <v>0</v>
      </c>
    </row>
    <row r="39" spans="1:90" s="48" customFormat="1" x14ac:dyDescent="0.25">
      <c r="A39" s="93">
        <v>42490</v>
      </c>
      <c r="B39" s="47" t="str">
        <f t="shared" si="6"/>
        <v>16121</v>
      </c>
      <c r="C39" s="48" t="s">
        <v>42</v>
      </c>
      <c r="D39" s="48" t="s">
        <v>86</v>
      </c>
      <c r="E39" s="24">
        <v>5</v>
      </c>
      <c r="F39" s="24">
        <v>6</v>
      </c>
      <c r="G39" s="24" t="s">
        <v>110</v>
      </c>
      <c r="H39" s="24">
        <v>653</v>
      </c>
      <c r="I39" s="24">
        <f t="shared" si="7"/>
        <v>53</v>
      </c>
      <c r="J39" s="20" t="s">
        <v>67</v>
      </c>
      <c r="K39" s="18"/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/>
      <c r="S39" s="24"/>
      <c r="T39" s="24"/>
      <c r="U39" s="137"/>
      <c r="V39" s="24"/>
      <c r="W39" s="24"/>
      <c r="X39" s="24"/>
      <c r="Y39" s="137"/>
      <c r="Z39" s="24"/>
      <c r="AA39" s="24"/>
      <c r="AB39" s="24"/>
      <c r="AC39" s="131"/>
      <c r="AG39" s="131"/>
      <c r="AH39" s="21">
        <v>0</v>
      </c>
      <c r="AI39" s="35"/>
      <c r="AJ39" s="24">
        <v>0</v>
      </c>
      <c r="AK39" s="24">
        <v>1</v>
      </c>
      <c r="AL39" s="24">
        <v>0</v>
      </c>
      <c r="AM39" s="24">
        <v>0</v>
      </c>
      <c r="AN39" s="24">
        <v>1</v>
      </c>
      <c r="AO39" s="24">
        <v>0</v>
      </c>
      <c r="AP39" s="24"/>
      <c r="AQ39" s="36"/>
      <c r="AR39" s="36" t="s">
        <v>66</v>
      </c>
      <c r="AS39" s="128"/>
      <c r="AT39" s="36" t="s">
        <v>22</v>
      </c>
      <c r="AU39" s="35" t="s">
        <v>22</v>
      </c>
      <c r="AV39" s="48">
        <v>191</v>
      </c>
      <c r="AW39" s="131"/>
      <c r="AX39" s="49"/>
      <c r="AY39" s="24"/>
      <c r="AZ39" s="49"/>
      <c r="BA39" s="135"/>
      <c r="BB39" s="49"/>
      <c r="BC39" s="49"/>
      <c r="BD39" s="49"/>
      <c r="BE39" s="135"/>
      <c r="BF39" s="49"/>
      <c r="BG39" s="49"/>
      <c r="BH39" s="49"/>
      <c r="BI39" s="157"/>
      <c r="BJ39" s="18"/>
      <c r="BK39" s="38"/>
      <c r="BL39" s="38"/>
      <c r="BM39" s="130"/>
      <c r="BN39" s="38"/>
      <c r="BO39" s="38"/>
      <c r="BP39" s="38"/>
      <c r="BQ39" s="137"/>
      <c r="BR39" s="21">
        <v>1</v>
      </c>
      <c r="BS39" s="49">
        <v>77</v>
      </c>
      <c r="BT39" s="49">
        <v>78.2</v>
      </c>
      <c r="BU39" s="49">
        <v>1004.4</v>
      </c>
      <c r="BV39" s="49">
        <v>1006.1</v>
      </c>
      <c r="BW39" s="24" t="s">
        <v>66</v>
      </c>
      <c r="BX39" s="24">
        <v>2</v>
      </c>
      <c r="BY39" s="35">
        <v>2</v>
      </c>
      <c r="CA39" s="24" t="s">
        <v>68</v>
      </c>
      <c r="CB39" s="24">
        <v>9</v>
      </c>
      <c r="CI39" s="171">
        <f t="shared" si="0"/>
        <v>0</v>
      </c>
      <c r="CJ39" s="172">
        <f t="shared" si="1"/>
        <v>0</v>
      </c>
      <c r="CK39" s="172">
        <f t="shared" si="2"/>
        <v>0</v>
      </c>
      <c r="CL39" s="48">
        <f t="shared" si="3"/>
        <v>0</v>
      </c>
    </row>
    <row r="40" spans="1:90" s="48" customFormat="1" x14ac:dyDescent="0.25">
      <c r="A40" s="93">
        <v>42490</v>
      </c>
      <c r="B40" s="47" t="str">
        <f t="shared" si="6"/>
        <v>16121</v>
      </c>
      <c r="C40" s="48" t="s">
        <v>42</v>
      </c>
      <c r="D40" s="48" t="s">
        <v>86</v>
      </c>
      <c r="E40" s="24">
        <v>5</v>
      </c>
      <c r="F40" s="24">
        <v>7</v>
      </c>
      <c r="G40" s="24" t="s">
        <v>110</v>
      </c>
      <c r="H40" s="24">
        <v>641</v>
      </c>
      <c r="I40" s="24">
        <f t="shared" si="7"/>
        <v>41</v>
      </c>
      <c r="J40" s="20" t="s">
        <v>67</v>
      </c>
      <c r="K40" s="18"/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/>
      <c r="S40" s="24"/>
      <c r="T40" s="24"/>
      <c r="U40" s="137"/>
      <c r="V40" s="24"/>
      <c r="W40" s="24"/>
      <c r="X40" s="24"/>
      <c r="Y40" s="137"/>
      <c r="Z40" s="24"/>
      <c r="AA40" s="24"/>
      <c r="AB40" s="24"/>
      <c r="AC40" s="131"/>
      <c r="AG40" s="131"/>
      <c r="AH40" s="21">
        <v>0</v>
      </c>
      <c r="AI40" s="35"/>
      <c r="AJ40" s="24">
        <v>0</v>
      </c>
      <c r="AK40" s="24">
        <v>1</v>
      </c>
      <c r="AL40" s="24">
        <v>1</v>
      </c>
      <c r="AM40" s="24">
        <v>1</v>
      </c>
      <c r="AN40" s="24">
        <v>1</v>
      </c>
      <c r="AO40" s="24">
        <v>1</v>
      </c>
      <c r="AP40" s="24"/>
      <c r="AQ40" s="36"/>
      <c r="AR40" s="36" t="s">
        <v>66</v>
      </c>
      <c r="AS40" s="128"/>
      <c r="AT40" s="36" t="s">
        <v>22</v>
      </c>
      <c r="AU40" s="35" t="s">
        <v>22</v>
      </c>
      <c r="AV40" s="48">
        <v>233</v>
      </c>
      <c r="AW40" s="131"/>
      <c r="AX40" s="49"/>
      <c r="AY40" s="24"/>
      <c r="AZ40" s="49"/>
      <c r="BA40" s="135"/>
      <c r="BB40" s="49"/>
      <c r="BC40" s="49"/>
      <c r="BD40" s="49"/>
      <c r="BE40" s="135"/>
      <c r="BF40" s="49"/>
      <c r="BG40" s="49"/>
      <c r="BH40" s="49"/>
      <c r="BI40" s="157"/>
      <c r="BJ40" s="18"/>
      <c r="BK40" s="38"/>
      <c r="BL40" s="38"/>
      <c r="BM40" s="130"/>
      <c r="BN40" s="38"/>
      <c r="BO40" s="38"/>
      <c r="BP40" s="38"/>
      <c r="BQ40" s="137"/>
      <c r="BR40" s="21">
        <v>1</v>
      </c>
      <c r="BS40" s="49">
        <v>77</v>
      </c>
      <c r="BT40" s="49">
        <v>78.2</v>
      </c>
      <c r="BU40" s="49">
        <v>1004.4</v>
      </c>
      <c r="BV40" s="49">
        <v>1006.1</v>
      </c>
      <c r="BW40" s="24" t="s">
        <v>66</v>
      </c>
      <c r="BX40" s="24">
        <v>2</v>
      </c>
      <c r="BY40" s="35">
        <v>2</v>
      </c>
      <c r="CA40" s="24" t="s">
        <v>68</v>
      </c>
      <c r="CB40" s="24">
        <v>9</v>
      </c>
      <c r="CI40" s="171">
        <f t="shared" si="0"/>
        <v>0</v>
      </c>
      <c r="CJ40" s="172">
        <f t="shared" si="1"/>
        <v>0</v>
      </c>
      <c r="CK40" s="172">
        <f t="shared" si="2"/>
        <v>0</v>
      </c>
      <c r="CL40" s="48">
        <f t="shared" si="3"/>
        <v>0</v>
      </c>
    </row>
    <row r="41" spans="1:90" s="48" customFormat="1" x14ac:dyDescent="0.25">
      <c r="A41" s="93">
        <v>42490</v>
      </c>
      <c r="B41" s="47" t="str">
        <f t="shared" si="6"/>
        <v>16121</v>
      </c>
      <c r="C41" s="48" t="s">
        <v>42</v>
      </c>
      <c r="D41" s="48" t="s">
        <v>86</v>
      </c>
      <c r="E41" s="24">
        <v>5</v>
      </c>
      <c r="F41" s="24">
        <v>8</v>
      </c>
      <c r="G41" s="24" t="s">
        <v>110</v>
      </c>
      <c r="H41" s="24">
        <v>629</v>
      </c>
      <c r="I41" s="24">
        <f t="shared" si="7"/>
        <v>29</v>
      </c>
      <c r="J41" s="20" t="s">
        <v>67</v>
      </c>
      <c r="K41" s="18"/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/>
      <c r="S41" s="24"/>
      <c r="T41" s="24"/>
      <c r="U41" s="137"/>
      <c r="V41" s="24"/>
      <c r="W41" s="24"/>
      <c r="X41" s="24"/>
      <c r="Y41" s="137"/>
      <c r="Z41" s="24"/>
      <c r="AA41" s="24"/>
      <c r="AB41" s="24"/>
      <c r="AC41" s="131"/>
      <c r="AG41" s="131"/>
      <c r="AH41" s="21">
        <v>0</v>
      </c>
      <c r="AI41" s="35"/>
      <c r="AJ41" s="24">
        <v>1</v>
      </c>
      <c r="AK41" s="24">
        <v>0</v>
      </c>
      <c r="AL41" s="24">
        <v>1</v>
      </c>
      <c r="AM41" s="24">
        <v>0</v>
      </c>
      <c r="AN41" s="24">
        <v>1</v>
      </c>
      <c r="AO41" s="24">
        <v>1</v>
      </c>
      <c r="AP41" s="24"/>
      <c r="AQ41" s="36"/>
      <c r="AR41" s="36" t="s">
        <v>66</v>
      </c>
      <c r="AS41" s="128"/>
      <c r="AT41" s="36" t="s">
        <v>48</v>
      </c>
      <c r="AU41" s="35" t="s">
        <v>35</v>
      </c>
      <c r="AV41" s="48">
        <v>221</v>
      </c>
      <c r="AW41" s="131"/>
      <c r="AX41" s="49" t="s">
        <v>22</v>
      </c>
      <c r="AY41" s="24" t="s">
        <v>22</v>
      </c>
      <c r="AZ41" s="49">
        <v>254</v>
      </c>
      <c r="BA41" s="135"/>
      <c r="BB41" s="49"/>
      <c r="BC41" s="49"/>
      <c r="BD41" s="49"/>
      <c r="BE41" s="135"/>
      <c r="BF41" s="49"/>
      <c r="BG41" s="49"/>
      <c r="BH41" s="49"/>
      <c r="BI41" s="157"/>
      <c r="BJ41" s="18"/>
      <c r="BK41" s="38"/>
      <c r="BL41" s="38"/>
      <c r="BM41" s="130"/>
      <c r="BN41" s="38"/>
      <c r="BO41" s="38"/>
      <c r="BP41" s="38"/>
      <c r="BQ41" s="137"/>
      <c r="BR41" s="21">
        <v>2</v>
      </c>
      <c r="BS41" s="49">
        <v>77</v>
      </c>
      <c r="BT41" s="49">
        <v>78.2</v>
      </c>
      <c r="BU41" s="49">
        <v>1004.4</v>
      </c>
      <c r="BV41" s="49">
        <v>1006.1</v>
      </c>
      <c r="BW41" s="24" t="s">
        <v>66</v>
      </c>
      <c r="BX41" s="24">
        <v>2</v>
      </c>
      <c r="BY41" s="35">
        <v>2</v>
      </c>
      <c r="CA41" s="24" t="s">
        <v>68</v>
      </c>
      <c r="CB41" s="24">
        <v>9</v>
      </c>
      <c r="CI41" s="171">
        <f t="shared" si="0"/>
        <v>0</v>
      </c>
      <c r="CJ41" s="172">
        <f t="shared" si="1"/>
        <v>0</v>
      </c>
      <c r="CK41" s="172">
        <f t="shared" si="2"/>
        <v>0</v>
      </c>
      <c r="CL41" s="48">
        <f t="shared" si="3"/>
        <v>0</v>
      </c>
    </row>
    <row r="42" spans="1:90" s="56" customFormat="1" x14ac:dyDescent="0.25">
      <c r="A42" s="54">
        <v>42490</v>
      </c>
      <c r="B42" s="55" t="str">
        <f t="shared" si="6"/>
        <v>16121</v>
      </c>
      <c r="C42" s="56" t="s">
        <v>42</v>
      </c>
      <c r="D42" s="48" t="s">
        <v>86</v>
      </c>
      <c r="E42" s="57">
        <v>5</v>
      </c>
      <c r="F42" s="57">
        <v>9</v>
      </c>
      <c r="G42" s="57" t="s">
        <v>110</v>
      </c>
      <c r="H42" s="57">
        <v>617</v>
      </c>
      <c r="I42" s="57">
        <f t="shared" si="7"/>
        <v>17</v>
      </c>
      <c r="J42" s="63" t="s">
        <v>67</v>
      </c>
      <c r="K42" s="19"/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/>
      <c r="S42" s="57"/>
      <c r="T42" s="57"/>
      <c r="U42" s="138"/>
      <c r="V42" s="57"/>
      <c r="W42" s="57"/>
      <c r="X42" s="57"/>
      <c r="Y42" s="138"/>
      <c r="Z42" s="57"/>
      <c r="AA42" s="57"/>
      <c r="AB42" s="57"/>
      <c r="AC42" s="129"/>
      <c r="AG42" s="129"/>
      <c r="AH42" s="58">
        <v>0</v>
      </c>
      <c r="AI42" s="19"/>
      <c r="AJ42" s="57">
        <v>1</v>
      </c>
      <c r="AK42" s="57">
        <v>1</v>
      </c>
      <c r="AL42" s="57">
        <v>0</v>
      </c>
      <c r="AM42" s="57">
        <v>1</v>
      </c>
      <c r="AN42" s="57">
        <v>0</v>
      </c>
      <c r="AO42" s="57">
        <v>0</v>
      </c>
      <c r="AP42" s="57"/>
      <c r="AR42" s="56" t="s">
        <v>66</v>
      </c>
      <c r="AS42" s="129"/>
      <c r="AT42" s="56" t="s">
        <v>118</v>
      </c>
      <c r="AU42" s="19" t="s">
        <v>22</v>
      </c>
      <c r="AV42" s="56">
        <v>132</v>
      </c>
      <c r="AW42" s="129"/>
      <c r="AX42" s="59" t="s">
        <v>119</v>
      </c>
      <c r="AY42" s="57" t="s">
        <v>22</v>
      </c>
      <c r="AZ42" s="59">
        <v>121</v>
      </c>
      <c r="BA42" s="136"/>
      <c r="BB42" s="59"/>
      <c r="BC42" s="59"/>
      <c r="BD42" s="59"/>
      <c r="BE42" s="136"/>
      <c r="BF42" s="59"/>
      <c r="BG42" s="59"/>
      <c r="BH42" s="59"/>
      <c r="BI42" s="136"/>
      <c r="BJ42" s="18"/>
      <c r="BK42" s="38"/>
      <c r="BL42" s="38"/>
      <c r="BM42" s="130"/>
      <c r="BN42" s="38"/>
      <c r="BO42" s="38"/>
      <c r="BP42" s="38"/>
      <c r="BQ42" s="138"/>
      <c r="BR42" s="58">
        <v>2</v>
      </c>
      <c r="BS42" s="49">
        <v>77</v>
      </c>
      <c r="BT42" s="49">
        <v>78.2</v>
      </c>
      <c r="BU42" s="49">
        <v>1004.4</v>
      </c>
      <c r="BV42" s="49">
        <v>1006.1</v>
      </c>
      <c r="BW42" s="57" t="s">
        <v>66</v>
      </c>
      <c r="BX42" s="57">
        <v>4</v>
      </c>
      <c r="BY42" s="19">
        <v>2</v>
      </c>
      <c r="CA42" s="57" t="s">
        <v>68</v>
      </c>
      <c r="CB42" s="56">
        <v>9</v>
      </c>
      <c r="CI42" s="171">
        <f t="shared" si="0"/>
        <v>0</v>
      </c>
      <c r="CJ42" s="172">
        <f t="shared" si="1"/>
        <v>0</v>
      </c>
      <c r="CK42" s="172">
        <f t="shared" si="2"/>
        <v>0</v>
      </c>
      <c r="CL42" s="48">
        <f t="shared" si="3"/>
        <v>0</v>
      </c>
    </row>
    <row r="43" spans="1:90" s="48" customFormat="1" x14ac:dyDescent="0.25">
      <c r="A43" s="92">
        <v>42490</v>
      </c>
      <c r="B43" s="66" t="str">
        <f t="shared" si="6"/>
        <v>16121</v>
      </c>
      <c r="C43" s="48" t="s">
        <v>42</v>
      </c>
      <c r="D43" s="48" t="s">
        <v>124</v>
      </c>
      <c r="E43" s="24">
        <v>6</v>
      </c>
      <c r="F43" s="24">
        <v>1</v>
      </c>
      <c r="G43" s="24" t="s">
        <v>110</v>
      </c>
      <c r="H43" s="24">
        <v>710</v>
      </c>
      <c r="I43" s="24">
        <f t="shared" si="7"/>
        <v>110</v>
      </c>
      <c r="J43" s="20" t="s">
        <v>67</v>
      </c>
      <c r="K43" s="18"/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/>
      <c r="S43" s="24"/>
      <c r="T43" s="24"/>
      <c r="U43" s="137"/>
      <c r="V43" s="24"/>
      <c r="W43" s="24"/>
      <c r="X43" s="24"/>
      <c r="Y43" s="137"/>
      <c r="Z43" s="24"/>
      <c r="AA43" s="24"/>
      <c r="AB43" s="24"/>
      <c r="AC43" s="131"/>
      <c r="AG43" s="131"/>
      <c r="AH43" s="21">
        <v>0</v>
      </c>
      <c r="AI43" s="35"/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/>
      <c r="AQ43" s="36"/>
      <c r="AR43" s="36"/>
      <c r="AS43" s="128"/>
      <c r="AU43" s="35"/>
      <c r="AW43" s="131"/>
      <c r="AX43" s="49"/>
      <c r="AY43" s="24"/>
      <c r="AZ43" s="49"/>
      <c r="BA43" s="135"/>
      <c r="BB43" s="49"/>
      <c r="BC43" s="49"/>
      <c r="BD43" s="49"/>
      <c r="BE43" s="135"/>
      <c r="BF43" s="49"/>
      <c r="BG43" s="49"/>
      <c r="BH43" s="49"/>
      <c r="BI43" s="157"/>
      <c r="BJ43" s="18"/>
      <c r="BK43" s="38"/>
      <c r="BL43" s="38"/>
      <c r="BM43" s="130"/>
      <c r="BN43" s="38"/>
      <c r="BO43" s="38"/>
      <c r="BP43" s="38"/>
      <c r="BQ43" s="137"/>
      <c r="BR43" s="21"/>
      <c r="BS43" s="24">
        <v>77.8</v>
      </c>
      <c r="BT43" s="40">
        <v>78.3</v>
      </c>
      <c r="BU43" s="24">
        <v>1005.5</v>
      </c>
      <c r="BV43" s="24">
        <v>1005.1</v>
      </c>
      <c r="BW43" s="24" t="s">
        <v>66</v>
      </c>
      <c r="BX43" s="24">
        <v>1</v>
      </c>
      <c r="BY43" s="18">
        <v>3.7</v>
      </c>
      <c r="CA43" s="24"/>
      <c r="CB43" s="24">
        <v>9</v>
      </c>
      <c r="CI43" s="171">
        <f t="shared" si="0"/>
        <v>0</v>
      </c>
      <c r="CJ43" s="172">
        <f t="shared" si="1"/>
        <v>0</v>
      </c>
      <c r="CK43" s="172">
        <f t="shared" si="2"/>
        <v>0</v>
      </c>
      <c r="CL43" s="48">
        <f t="shared" si="3"/>
        <v>0</v>
      </c>
    </row>
    <row r="44" spans="1:90" s="48" customFormat="1" x14ac:dyDescent="0.25">
      <c r="A44" s="93">
        <v>42490</v>
      </c>
      <c r="B44" s="66" t="str">
        <f t="shared" si="6"/>
        <v>16121</v>
      </c>
      <c r="C44" s="46" t="s">
        <v>42</v>
      </c>
      <c r="D44" s="47" t="s">
        <v>124</v>
      </c>
      <c r="E44" s="24">
        <v>6</v>
      </c>
      <c r="F44" s="24">
        <v>2</v>
      </c>
      <c r="G44" s="24" t="s">
        <v>110</v>
      </c>
      <c r="H44" s="24">
        <v>654</v>
      </c>
      <c r="I44" s="24">
        <f t="shared" si="7"/>
        <v>54</v>
      </c>
      <c r="J44" s="20" t="s">
        <v>67</v>
      </c>
      <c r="K44" s="18"/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/>
      <c r="S44" s="24"/>
      <c r="T44" s="24"/>
      <c r="U44" s="137"/>
      <c r="V44" s="24"/>
      <c r="W44" s="24"/>
      <c r="X44" s="24"/>
      <c r="Y44" s="137"/>
      <c r="Z44" s="24"/>
      <c r="AA44" s="24"/>
      <c r="AB44" s="24"/>
      <c r="AC44" s="131"/>
      <c r="AG44" s="131"/>
      <c r="AH44" s="21">
        <v>0</v>
      </c>
      <c r="AI44" s="35"/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/>
      <c r="AQ44" s="38">
        <v>1</v>
      </c>
      <c r="AR44" s="36" t="s">
        <v>66</v>
      </c>
      <c r="AS44" s="128"/>
      <c r="AT44" s="48" t="s">
        <v>22</v>
      </c>
      <c r="AU44" s="35" t="s">
        <v>22</v>
      </c>
      <c r="AW44" s="131"/>
      <c r="AX44" s="49"/>
      <c r="AY44" s="24"/>
      <c r="AZ44" s="49"/>
      <c r="BA44" s="135"/>
      <c r="BB44" s="49"/>
      <c r="BC44" s="49"/>
      <c r="BD44" s="49"/>
      <c r="BE44" s="135"/>
      <c r="BF44" s="49"/>
      <c r="BG44" s="49"/>
      <c r="BH44" s="49"/>
      <c r="BI44" s="130"/>
      <c r="BJ44" s="18"/>
      <c r="BK44" s="18"/>
      <c r="BL44" s="18"/>
      <c r="BM44" s="143"/>
      <c r="BN44" s="18"/>
      <c r="BO44" s="18"/>
      <c r="BP44" s="18"/>
      <c r="BQ44" s="132"/>
      <c r="BR44" s="20"/>
      <c r="BS44" s="35">
        <v>77.8</v>
      </c>
      <c r="BT44" s="35">
        <v>78.3</v>
      </c>
      <c r="BU44" s="35">
        <v>1005.5</v>
      </c>
      <c r="BV44" s="35">
        <v>1005.1</v>
      </c>
      <c r="BW44" s="35" t="s">
        <v>66</v>
      </c>
      <c r="BX44" s="24">
        <v>1</v>
      </c>
      <c r="BY44" s="18">
        <v>6.7</v>
      </c>
      <c r="BZ44" s="25"/>
      <c r="CA44" s="24"/>
      <c r="CB44" s="24">
        <v>9</v>
      </c>
      <c r="CI44" s="171">
        <f t="shared" si="0"/>
        <v>0</v>
      </c>
      <c r="CJ44" s="172">
        <f t="shared" si="1"/>
        <v>0</v>
      </c>
      <c r="CK44" s="172">
        <f t="shared" si="2"/>
        <v>0</v>
      </c>
      <c r="CL44" s="48">
        <f t="shared" si="3"/>
        <v>0</v>
      </c>
    </row>
    <row r="45" spans="1:90" s="48" customFormat="1" x14ac:dyDescent="0.25">
      <c r="A45" s="93">
        <v>42490</v>
      </c>
      <c r="B45" s="66" t="str">
        <f t="shared" si="6"/>
        <v>16121</v>
      </c>
      <c r="C45" s="46" t="s">
        <v>42</v>
      </c>
      <c r="D45" s="47" t="s">
        <v>124</v>
      </c>
      <c r="E45" s="24">
        <v>6</v>
      </c>
      <c r="F45" s="24">
        <v>3</v>
      </c>
      <c r="G45" s="24" t="s">
        <v>110</v>
      </c>
      <c r="H45" s="24">
        <v>643</v>
      </c>
      <c r="I45" s="24">
        <f t="shared" si="7"/>
        <v>43</v>
      </c>
      <c r="J45" s="20" t="s">
        <v>67</v>
      </c>
      <c r="K45" s="18"/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/>
      <c r="S45" s="24"/>
      <c r="T45" s="24"/>
      <c r="U45" s="137"/>
      <c r="V45" s="24"/>
      <c r="W45" s="24"/>
      <c r="X45" s="24"/>
      <c r="Y45" s="137"/>
      <c r="Z45" s="24"/>
      <c r="AA45" s="24"/>
      <c r="AB45" s="24"/>
      <c r="AC45" s="131"/>
      <c r="AG45" s="131"/>
      <c r="AH45" s="21">
        <v>0</v>
      </c>
      <c r="AI45" s="35"/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/>
      <c r="AQ45" s="38">
        <v>1</v>
      </c>
      <c r="AR45" s="36" t="s">
        <v>66</v>
      </c>
      <c r="AS45" s="128"/>
      <c r="AT45" s="48" t="s">
        <v>22</v>
      </c>
      <c r="AU45" s="35" t="s">
        <v>22</v>
      </c>
      <c r="AW45" s="131"/>
      <c r="AX45" s="49"/>
      <c r="AY45" s="24"/>
      <c r="AZ45" s="49"/>
      <c r="BA45" s="135"/>
      <c r="BB45" s="49"/>
      <c r="BC45" s="49"/>
      <c r="BD45" s="49"/>
      <c r="BE45" s="135"/>
      <c r="BF45" s="49"/>
      <c r="BG45" s="49"/>
      <c r="BH45" s="49"/>
      <c r="BI45" s="130"/>
      <c r="BJ45" s="18"/>
      <c r="BK45" s="18"/>
      <c r="BL45" s="18"/>
      <c r="BM45" s="143"/>
      <c r="BN45" s="18"/>
      <c r="BO45" s="18"/>
      <c r="BP45" s="18"/>
      <c r="BQ45" s="132"/>
      <c r="BR45" s="20"/>
      <c r="BS45" s="24">
        <v>77.8</v>
      </c>
      <c r="BT45" s="40">
        <v>78.3</v>
      </c>
      <c r="BU45" s="24">
        <v>1005.5</v>
      </c>
      <c r="BV45" s="24">
        <v>1005.1</v>
      </c>
      <c r="BW45" s="35" t="s">
        <v>66</v>
      </c>
      <c r="BX45" s="24">
        <v>1</v>
      </c>
      <c r="BY45" s="18">
        <v>8.9</v>
      </c>
      <c r="BZ45" s="25"/>
      <c r="CA45" s="24"/>
      <c r="CB45" s="24">
        <v>9</v>
      </c>
      <c r="CI45" s="171">
        <f t="shared" si="0"/>
        <v>0</v>
      </c>
      <c r="CJ45" s="172">
        <f t="shared" si="1"/>
        <v>0</v>
      </c>
      <c r="CK45" s="172">
        <f t="shared" si="2"/>
        <v>0</v>
      </c>
      <c r="CL45" s="48">
        <f t="shared" si="3"/>
        <v>0</v>
      </c>
    </row>
    <row r="46" spans="1:90" s="48" customFormat="1" x14ac:dyDescent="0.25">
      <c r="A46" s="93">
        <v>42490</v>
      </c>
      <c r="B46" s="66" t="str">
        <f t="shared" si="6"/>
        <v>16121</v>
      </c>
      <c r="C46" s="46" t="s">
        <v>42</v>
      </c>
      <c r="D46" s="47" t="s">
        <v>124</v>
      </c>
      <c r="E46" s="24">
        <v>6</v>
      </c>
      <c r="F46" s="24">
        <v>4</v>
      </c>
      <c r="G46" s="24" t="s">
        <v>110</v>
      </c>
      <c r="H46" s="24">
        <v>629</v>
      </c>
      <c r="I46" s="24">
        <f t="shared" si="7"/>
        <v>29</v>
      </c>
      <c r="J46" s="20" t="s">
        <v>67</v>
      </c>
      <c r="K46" s="18"/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/>
      <c r="S46" s="24"/>
      <c r="T46" s="24"/>
      <c r="U46" s="137"/>
      <c r="V46" s="24"/>
      <c r="W46" s="24"/>
      <c r="X46" s="24"/>
      <c r="Y46" s="137"/>
      <c r="Z46" s="24"/>
      <c r="AA46" s="24"/>
      <c r="AB46" s="24"/>
      <c r="AC46" s="131"/>
      <c r="AG46" s="131"/>
      <c r="AH46" s="21">
        <v>0</v>
      </c>
      <c r="AI46" s="35"/>
      <c r="AJ46" s="24">
        <v>0</v>
      </c>
      <c r="AK46" s="24">
        <v>0</v>
      </c>
      <c r="AL46" s="24">
        <v>0</v>
      </c>
      <c r="AM46" s="24">
        <v>1</v>
      </c>
      <c r="AN46" s="24">
        <v>1</v>
      </c>
      <c r="AO46" s="24">
        <v>1</v>
      </c>
      <c r="AP46" s="24"/>
      <c r="AQ46" s="36"/>
      <c r="AR46" s="36" t="s">
        <v>66</v>
      </c>
      <c r="AS46" s="128"/>
      <c r="AT46" s="48" t="s">
        <v>22</v>
      </c>
      <c r="AU46" s="35" t="s">
        <v>22</v>
      </c>
      <c r="AV46" s="48">
        <v>140</v>
      </c>
      <c r="AW46" s="131"/>
      <c r="AX46" s="49"/>
      <c r="AY46" s="24"/>
      <c r="AZ46" s="49"/>
      <c r="BA46" s="135"/>
      <c r="BB46" s="49"/>
      <c r="BC46" s="49"/>
      <c r="BD46" s="49"/>
      <c r="BE46" s="135"/>
      <c r="BF46" s="49"/>
      <c r="BG46" s="49"/>
      <c r="BH46" s="49"/>
      <c r="BI46" s="130"/>
      <c r="BJ46" s="18"/>
      <c r="BK46" s="18"/>
      <c r="BL46" s="18"/>
      <c r="BM46" s="143"/>
      <c r="BN46" s="18"/>
      <c r="BO46" s="18"/>
      <c r="BP46" s="18"/>
      <c r="BQ46" s="132"/>
      <c r="BR46" s="20"/>
      <c r="BS46" s="35">
        <v>77.8</v>
      </c>
      <c r="BT46" s="35">
        <v>78.3</v>
      </c>
      <c r="BU46" s="35">
        <v>1005.5</v>
      </c>
      <c r="BV46" s="35">
        <v>1005.1</v>
      </c>
      <c r="BW46" s="35" t="s">
        <v>66</v>
      </c>
      <c r="BX46" s="24">
        <v>1</v>
      </c>
      <c r="BY46" s="18">
        <v>13.1</v>
      </c>
      <c r="BZ46" s="25"/>
      <c r="CA46" s="24"/>
      <c r="CB46" s="24">
        <v>9</v>
      </c>
      <c r="CI46" s="171">
        <f t="shared" si="0"/>
        <v>0</v>
      </c>
      <c r="CJ46" s="172">
        <f t="shared" si="1"/>
        <v>0</v>
      </c>
      <c r="CK46" s="172">
        <f t="shared" si="2"/>
        <v>0</v>
      </c>
      <c r="CL46" s="48">
        <f t="shared" si="3"/>
        <v>0</v>
      </c>
    </row>
    <row r="47" spans="1:90" s="56" customFormat="1" x14ac:dyDescent="0.25">
      <c r="A47" s="93">
        <v>42490</v>
      </c>
      <c r="B47" s="55" t="str">
        <f t="shared" si="6"/>
        <v>16121</v>
      </c>
      <c r="C47" s="54" t="s">
        <v>42</v>
      </c>
      <c r="D47" s="55" t="s">
        <v>124</v>
      </c>
      <c r="E47" s="57">
        <v>6</v>
      </c>
      <c r="F47" s="57">
        <v>5</v>
      </c>
      <c r="G47" s="57" t="s">
        <v>110</v>
      </c>
      <c r="H47" s="57">
        <v>616</v>
      </c>
      <c r="I47" s="57">
        <f t="shared" si="7"/>
        <v>16</v>
      </c>
      <c r="J47" s="63" t="s">
        <v>67</v>
      </c>
      <c r="K47" s="19"/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v>0</v>
      </c>
      <c r="R47" s="57"/>
      <c r="S47" s="57"/>
      <c r="T47" s="57"/>
      <c r="U47" s="138"/>
      <c r="V47" s="57"/>
      <c r="W47" s="57"/>
      <c r="X47" s="57"/>
      <c r="Y47" s="138"/>
      <c r="Z47" s="57"/>
      <c r="AA47" s="57"/>
      <c r="AB47" s="57"/>
      <c r="AC47" s="129"/>
      <c r="AG47" s="129"/>
      <c r="AH47" s="58">
        <v>0</v>
      </c>
      <c r="AI47" s="19"/>
      <c r="AJ47" s="57">
        <v>0</v>
      </c>
      <c r="AK47" s="57">
        <v>0</v>
      </c>
      <c r="AL47" s="57">
        <v>0</v>
      </c>
      <c r="AM47" s="57">
        <v>0</v>
      </c>
      <c r="AN47" s="57">
        <v>0</v>
      </c>
      <c r="AO47" s="57">
        <v>0</v>
      </c>
      <c r="AP47" s="57"/>
      <c r="AS47" s="129"/>
      <c r="AU47" s="19"/>
      <c r="AW47" s="129"/>
      <c r="AX47" s="59"/>
      <c r="AY47" s="57"/>
      <c r="AZ47" s="59"/>
      <c r="BA47" s="136"/>
      <c r="BB47" s="59"/>
      <c r="BC47" s="59"/>
      <c r="BD47" s="59"/>
      <c r="BE47" s="136"/>
      <c r="BF47" s="59"/>
      <c r="BG47" s="59"/>
      <c r="BH47" s="59"/>
      <c r="BI47" s="138"/>
      <c r="BJ47" s="18"/>
      <c r="BK47" s="18"/>
      <c r="BL47" s="18"/>
      <c r="BM47" s="143"/>
      <c r="BN47" s="18"/>
      <c r="BO47" s="18"/>
      <c r="BP47" s="18"/>
      <c r="BQ47" s="133"/>
      <c r="BR47" s="63"/>
      <c r="BS47" s="24">
        <v>77.8</v>
      </c>
      <c r="BT47" s="40">
        <v>78.3</v>
      </c>
      <c r="BU47" s="24">
        <v>1005.5</v>
      </c>
      <c r="BV47" s="24">
        <v>1005.1</v>
      </c>
      <c r="BW47" s="19" t="s">
        <v>66</v>
      </c>
      <c r="BX47" s="57">
        <v>1</v>
      </c>
      <c r="BY47" s="61">
        <v>14.3</v>
      </c>
      <c r="BZ47" s="62"/>
      <c r="CA47" s="57"/>
      <c r="CB47" s="56">
        <v>9</v>
      </c>
      <c r="CI47" s="171">
        <f t="shared" si="0"/>
        <v>0</v>
      </c>
      <c r="CJ47" s="172">
        <f t="shared" si="1"/>
        <v>0</v>
      </c>
      <c r="CK47" s="172">
        <f t="shared" si="2"/>
        <v>0</v>
      </c>
      <c r="CL47" s="48">
        <f t="shared" si="3"/>
        <v>0</v>
      </c>
    </row>
    <row r="48" spans="1:90" s="48" customFormat="1" x14ac:dyDescent="0.25">
      <c r="A48" s="46">
        <v>42490</v>
      </c>
      <c r="B48" s="47" t="str">
        <f t="shared" si="6"/>
        <v>16121</v>
      </c>
      <c r="C48" s="46" t="s">
        <v>42</v>
      </c>
      <c r="D48" s="47" t="s">
        <v>95</v>
      </c>
      <c r="E48" s="24">
        <v>7</v>
      </c>
      <c r="F48" s="24">
        <v>1</v>
      </c>
      <c r="G48" s="24" t="s">
        <v>110</v>
      </c>
      <c r="H48" s="24">
        <v>734</v>
      </c>
      <c r="I48" s="24">
        <f t="shared" si="7"/>
        <v>134</v>
      </c>
      <c r="J48" s="20" t="s">
        <v>67</v>
      </c>
      <c r="K48" s="18"/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/>
      <c r="S48" s="24"/>
      <c r="T48" s="24"/>
      <c r="U48" s="137"/>
      <c r="V48" s="24"/>
      <c r="W48" s="24"/>
      <c r="X48" s="24"/>
      <c r="Y48" s="137"/>
      <c r="Z48" s="24"/>
      <c r="AA48" s="24"/>
      <c r="AB48" s="24"/>
      <c r="AC48" s="131"/>
      <c r="AG48" s="131"/>
      <c r="AH48" s="21">
        <v>0</v>
      </c>
      <c r="AI48" s="35"/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/>
      <c r="AQ48" s="36"/>
      <c r="AR48" s="36"/>
      <c r="AS48" s="128"/>
      <c r="AU48" s="35"/>
      <c r="AW48" s="131"/>
      <c r="AX48" s="49"/>
      <c r="AY48" s="24"/>
      <c r="AZ48" s="49"/>
      <c r="BA48" s="135"/>
      <c r="BB48" s="49"/>
      <c r="BC48" s="49"/>
      <c r="BD48" s="49"/>
      <c r="BE48" s="135"/>
      <c r="BF48" s="49"/>
      <c r="BG48" s="49"/>
      <c r="BH48" s="49"/>
      <c r="BI48" s="130"/>
      <c r="BJ48" s="18"/>
      <c r="BK48" s="18"/>
      <c r="BL48" s="18"/>
      <c r="BM48" s="143"/>
      <c r="BN48" s="18"/>
      <c r="BO48" s="18"/>
      <c r="BP48" s="18"/>
      <c r="BQ48" s="132"/>
      <c r="BR48" s="20"/>
      <c r="BS48" s="35">
        <v>76.599999999999994</v>
      </c>
      <c r="BT48" s="35">
        <v>79.7</v>
      </c>
      <c r="BU48" s="35">
        <v>1003.3</v>
      </c>
      <c r="BV48" s="35">
        <v>1005.5</v>
      </c>
      <c r="BW48" s="35" t="s">
        <v>66</v>
      </c>
      <c r="BX48" s="24">
        <v>2</v>
      </c>
      <c r="BY48" s="35">
        <v>8.1999999999999993</v>
      </c>
      <c r="BZ48" s="35">
        <v>2</v>
      </c>
      <c r="CA48" s="24" t="s">
        <v>67</v>
      </c>
      <c r="CB48" s="24">
        <v>9</v>
      </c>
      <c r="CI48" s="171">
        <f t="shared" si="0"/>
        <v>0</v>
      </c>
      <c r="CJ48" s="172">
        <f t="shared" si="1"/>
        <v>0</v>
      </c>
      <c r="CK48" s="172">
        <f t="shared" si="2"/>
        <v>0</v>
      </c>
      <c r="CL48" s="48">
        <f t="shared" si="3"/>
        <v>0</v>
      </c>
    </row>
    <row r="49" spans="1:90" s="48" customFormat="1" x14ac:dyDescent="0.25">
      <c r="A49" s="46">
        <v>42490</v>
      </c>
      <c r="B49" s="47" t="str">
        <f t="shared" si="6"/>
        <v>16121</v>
      </c>
      <c r="C49" s="46" t="s">
        <v>42</v>
      </c>
      <c r="D49" s="47" t="s">
        <v>95</v>
      </c>
      <c r="E49" s="24">
        <v>7</v>
      </c>
      <c r="F49" s="24">
        <v>2</v>
      </c>
      <c r="G49" s="24" t="s">
        <v>110</v>
      </c>
      <c r="H49" s="24">
        <v>722</v>
      </c>
      <c r="I49" s="24">
        <f t="shared" si="7"/>
        <v>122</v>
      </c>
      <c r="J49" s="20" t="s">
        <v>67</v>
      </c>
      <c r="K49" s="18"/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/>
      <c r="S49" s="24"/>
      <c r="T49" s="24"/>
      <c r="U49" s="137"/>
      <c r="V49" s="24"/>
      <c r="W49" s="24"/>
      <c r="X49" s="24"/>
      <c r="Y49" s="137"/>
      <c r="Z49" s="24"/>
      <c r="AA49" s="24"/>
      <c r="AB49" s="24"/>
      <c r="AC49" s="131"/>
      <c r="AG49" s="131"/>
      <c r="AH49" s="21">
        <v>0</v>
      </c>
      <c r="AI49" s="35"/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/>
      <c r="AQ49" s="36"/>
      <c r="AR49" s="36"/>
      <c r="AS49" s="128"/>
      <c r="AU49" s="35"/>
      <c r="AW49" s="131"/>
      <c r="AX49" s="49"/>
      <c r="AY49" s="24"/>
      <c r="AZ49" s="49"/>
      <c r="BA49" s="135"/>
      <c r="BB49" s="49"/>
      <c r="BC49" s="49"/>
      <c r="BD49" s="49"/>
      <c r="BE49" s="135"/>
      <c r="BF49" s="49"/>
      <c r="BG49" s="49"/>
      <c r="BH49" s="49"/>
      <c r="BI49" s="130"/>
      <c r="BJ49" s="18"/>
      <c r="BK49" s="18"/>
      <c r="BL49" s="18"/>
      <c r="BM49" s="143"/>
      <c r="BN49" s="18"/>
      <c r="BO49" s="18"/>
      <c r="BP49" s="18"/>
      <c r="BQ49" s="132"/>
      <c r="BR49" s="20"/>
      <c r="BS49" s="35">
        <v>76.599999999999994</v>
      </c>
      <c r="BT49" s="35">
        <v>79.7</v>
      </c>
      <c r="BU49" s="35">
        <v>1003.3</v>
      </c>
      <c r="BV49" s="35">
        <v>1005.5</v>
      </c>
      <c r="BW49" s="35" t="s">
        <v>66</v>
      </c>
      <c r="BX49" s="24">
        <v>2</v>
      </c>
      <c r="BY49" s="35">
        <v>12.3</v>
      </c>
      <c r="BZ49" s="35">
        <v>2</v>
      </c>
      <c r="CA49" s="24" t="s">
        <v>67</v>
      </c>
      <c r="CB49" s="24">
        <v>9</v>
      </c>
      <c r="CI49" s="171">
        <f t="shared" si="0"/>
        <v>0</v>
      </c>
      <c r="CJ49" s="172">
        <f t="shared" si="1"/>
        <v>0</v>
      </c>
      <c r="CK49" s="172">
        <f t="shared" si="2"/>
        <v>0</v>
      </c>
      <c r="CL49" s="48">
        <f t="shared" si="3"/>
        <v>0</v>
      </c>
    </row>
    <row r="50" spans="1:90" s="48" customFormat="1" x14ac:dyDescent="0.25">
      <c r="A50" s="46">
        <v>42490</v>
      </c>
      <c r="B50" s="47" t="str">
        <f t="shared" si="6"/>
        <v>16121</v>
      </c>
      <c r="C50" s="46" t="s">
        <v>42</v>
      </c>
      <c r="D50" s="47" t="s">
        <v>95</v>
      </c>
      <c r="E50" s="24">
        <v>7</v>
      </c>
      <c r="F50" s="24">
        <v>3</v>
      </c>
      <c r="G50" s="24" t="s">
        <v>110</v>
      </c>
      <c r="H50" s="24">
        <v>710</v>
      </c>
      <c r="I50" s="24">
        <f t="shared" si="7"/>
        <v>110</v>
      </c>
      <c r="J50" s="20" t="s">
        <v>67</v>
      </c>
      <c r="K50" s="18"/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/>
      <c r="S50" s="24"/>
      <c r="T50" s="24"/>
      <c r="U50" s="137"/>
      <c r="V50" s="24"/>
      <c r="W50" s="24"/>
      <c r="X50" s="24"/>
      <c r="Y50" s="137"/>
      <c r="Z50" s="24"/>
      <c r="AA50" s="24"/>
      <c r="AB50" s="24"/>
      <c r="AC50" s="131"/>
      <c r="AG50" s="131"/>
      <c r="AH50" s="21">
        <v>0</v>
      </c>
      <c r="AI50" s="35"/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/>
      <c r="AQ50" s="36"/>
      <c r="AR50" s="36"/>
      <c r="AS50" s="128"/>
      <c r="AU50" s="35"/>
      <c r="AW50" s="131"/>
      <c r="AX50" s="49"/>
      <c r="AY50" s="24"/>
      <c r="AZ50" s="49"/>
      <c r="BA50" s="135"/>
      <c r="BB50" s="49"/>
      <c r="BC50" s="49"/>
      <c r="BD50" s="49"/>
      <c r="BE50" s="135"/>
      <c r="BF50" s="49"/>
      <c r="BG50" s="49"/>
      <c r="BH50" s="49"/>
      <c r="BI50" s="130"/>
      <c r="BJ50" s="18"/>
      <c r="BK50" s="18"/>
      <c r="BL50" s="18"/>
      <c r="BM50" s="143"/>
      <c r="BN50" s="18"/>
      <c r="BO50" s="18"/>
      <c r="BP50" s="18"/>
      <c r="BQ50" s="132"/>
      <c r="BR50" s="20"/>
      <c r="BS50" s="35">
        <v>76.599999999999994</v>
      </c>
      <c r="BT50" s="35">
        <v>79.7</v>
      </c>
      <c r="BU50" s="35">
        <v>1003.3</v>
      </c>
      <c r="BV50" s="35">
        <v>1005.5</v>
      </c>
      <c r="BW50" s="35" t="s">
        <v>66</v>
      </c>
      <c r="BX50" s="24">
        <v>2</v>
      </c>
      <c r="BY50" s="31">
        <v>9.6999999999999993</v>
      </c>
      <c r="BZ50" s="35">
        <v>2</v>
      </c>
      <c r="CA50" s="24" t="s">
        <v>67</v>
      </c>
      <c r="CB50" s="24">
        <v>9</v>
      </c>
      <c r="CI50" s="171">
        <f t="shared" si="0"/>
        <v>0</v>
      </c>
      <c r="CJ50" s="172">
        <f t="shared" si="1"/>
        <v>0</v>
      </c>
      <c r="CK50" s="172">
        <f t="shared" si="2"/>
        <v>0</v>
      </c>
      <c r="CL50" s="48">
        <f t="shared" si="3"/>
        <v>0</v>
      </c>
    </row>
    <row r="51" spans="1:90" s="48" customFormat="1" x14ac:dyDescent="0.25">
      <c r="A51" s="46">
        <v>42490</v>
      </c>
      <c r="B51" s="47" t="str">
        <f t="shared" si="6"/>
        <v>16121</v>
      </c>
      <c r="C51" s="46" t="s">
        <v>42</v>
      </c>
      <c r="D51" s="47" t="s">
        <v>95</v>
      </c>
      <c r="E51" s="24">
        <v>7</v>
      </c>
      <c r="F51" s="24">
        <v>4</v>
      </c>
      <c r="G51" s="24" t="s">
        <v>110</v>
      </c>
      <c r="H51" s="24">
        <v>658</v>
      </c>
      <c r="I51" s="24">
        <f t="shared" si="7"/>
        <v>58</v>
      </c>
      <c r="J51" s="20" t="s">
        <v>67</v>
      </c>
      <c r="K51" s="18"/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/>
      <c r="S51" s="24"/>
      <c r="T51" s="24"/>
      <c r="U51" s="137"/>
      <c r="V51" s="24"/>
      <c r="W51" s="24"/>
      <c r="X51" s="24"/>
      <c r="Y51" s="137"/>
      <c r="Z51" s="24"/>
      <c r="AA51" s="24"/>
      <c r="AB51" s="24"/>
      <c r="AC51" s="131"/>
      <c r="AG51" s="131"/>
      <c r="AH51" s="21">
        <v>0</v>
      </c>
      <c r="AI51" s="35"/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/>
      <c r="AQ51" s="36"/>
      <c r="AR51" s="36"/>
      <c r="AS51" s="128"/>
      <c r="AU51" s="35"/>
      <c r="AW51" s="131"/>
      <c r="AX51" s="49"/>
      <c r="AY51" s="24"/>
      <c r="AZ51" s="49"/>
      <c r="BA51" s="135"/>
      <c r="BB51" s="49"/>
      <c r="BC51" s="49"/>
      <c r="BD51" s="49"/>
      <c r="BE51" s="135"/>
      <c r="BF51" s="49"/>
      <c r="BG51" s="49"/>
      <c r="BH51" s="49"/>
      <c r="BI51" s="130"/>
      <c r="BJ51" s="18"/>
      <c r="BK51" s="18"/>
      <c r="BL51" s="18"/>
      <c r="BM51" s="143"/>
      <c r="BN51" s="18"/>
      <c r="BO51" s="18"/>
      <c r="BP51" s="18"/>
      <c r="BQ51" s="132"/>
      <c r="BR51" s="20"/>
      <c r="BS51" s="35">
        <v>76.599999999999994</v>
      </c>
      <c r="BT51" s="35">
        <v>79.7</v>
      </c>
      <c r="BU51" s="35">
        <v>1003.3</v>
      </c>
      <c r="BV51" s="35">
        <v>1005.5</v>
      </c>
      <c r="BW51" s="35" t="s">
        <v>66</v>
      </c>
      <c r="BX51" s="24">
        <v>2</v>
      </c>
      <c r="BY51" s="31">
        <v>9.4</v>
      </c>
      <c r="BZ51" s="35">
        <v>2</v>
      </c>
      <c r="CA51" s="24" t="s">
        <v>67</v>
      </c>
      <c r="CB51" s="24">
        <v>9</v>
      </c>
      <c r="CI51" s="171">
        <f t="shared" si="0"/>
        <v>0</v>
      </c>
      <c r="CJ51" s="172">
        <f t="shared" si="1"/>
        <v>0</v>
      </c>
      <c r="CK51" s="172">
        <f t="shared" si="2"/>
        <v>0</v>
      </c>
      <c r="CL51" s="48">
        <f t="shared" si="3"/>
        <v>0</v>
      </c>
    </row>
    <row r="52" spans="1:90" s="48" customFormat="1" x14ac:dyDescent="0.25">
      <c r="A52" s="46">
        <v>42490</v>
      </c>
      <c r="B52" s="47" t="str">
        <f t="shared" si="6"/>
        <v>16121</v>
      </c>
      <c r="C52" s="46" t="s">
        <v>42</v>
      </c>
      <c r="D52" s="47" t="s">
        <v>95</v>
      </c>
      <c r="E52" s="24">
        <v>7</v>
      </c>
      <c r="F52" s="24">
        <v>5</v>
      </c>
      <c r="G52" s="24" t="s">
        <v>110</v>
      </c>
      <c r="H52" s="24">
        <v>643</v>
      </c>
      <c r="I52" s="24">
        <f t="shared" si="7"/>
        <v>43</v>
      </c>
      <c r="J52" s="20" t="s">
        <v>67</v>
      </c>
      <c r="K52" s="18"/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/>
      <c r="S52" s="24"/>
      <c r="T52" s="24"/>
      <c r="U52" s="137"/>
      <c r="V52" s="24"/>
      <c r="W52" s="24"/>
      <c r="X52" s="24"/>
      <c r="Y52" s="137"/>
      <c r="Z52" s="24"/>
      <c r="AA52" s="24"/>
      <c r="AB52" s="24"/>
      <c r="AC52" s="131"/>
      <c r="AG52" s="131"/>
      <c r="AH52" s="21">
        <v>0</v>
      </c>
      <c r="AI52" s="35"/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/>
      <c r="AQ52" s="36"/>
      <c r="AR52" s="36"/>
      <c r="AS52" s="128"/>
      <c r="AU52" s="35"/>
      <c r="AW52" s="131"/>
      <c r="AX52" s="49"/>
      <c r="AY52" s="24"/>
      <c r="AZ52" s="49"/>
      <c r="BA52" s="135"/>
      <c r="BB52" s="49"/>
      <c r="BC52" s="49"/>
      <c r="BD52" s="49"/>
      <c r="BE52" s="135"/>
      <c r="BF52" s="49"/>
      <c r="BG52" s="49"/>
      <c r="BH52" s="49"/>
      <c r="BI52" s="130"/>
      <c r="BJ52" s="18"/>
      <c r="BK52" s="18"/>
      <c r="BL52" s="18"/>
      <c r="BM52" s="143"/>
      <c r="BN52" s="18"/>
      <c r="BO52" s="18"/>
      <c r="BP52" s="18"/>
      <c r="BQ52" s="132"/>
      <c r="BR52" s="20"/>
      <c r="BS52" s="35">
        <v>76.599999999999994</v>
      </c>
      <c r="BT52" s="35">
        <v>79.7</v>
      </c>
      <c r="BU52" s="35">
        <v>1003.3</v>
      </c>
      <c r="BV52" s="35">
        <v>1005.5</v>
      </c>
      <c r="BW52" s="35" t="s">
        <v>66</v>
      </c>
      <c r="BX52" s="24">
        <v>2</v>
      </c>
      <c r="BY52" s="31">
        <v>17.100000000000001</v>
      </c>
      <c r="BZ52" s="35">
        <v>2</v>
      </c>
      <c r="CA52" s="24" t="s">
        <v>67</v>
      </c>
      <c r="CB52" s="24">
        <v>9</v>
      </c>
      <c r="CI52" s="171">
        <f t="shared" si="0"/>
        <v>0</v>
      </c>
      <c r="CJ52" s="172">
        <f t="shared" si="1"/>
        <v>0</v>
      </c>
      <c r="CK52" s="172">
        <f t="shared" si="2"/>
        <v>0</v>
      </c>
      <c r="CL52" s="48">
        <f t="shared" si="3"/>
        <v>0</v>
      </c>
    </row>
    <row r="53" spans="1:90" s="48" customFormat="1" x14ac:dyDescent="0.25">
      <c r="A53" s="46">
        <v>42490</v>
      </c>
      <c r="B53" s="47" t="str">
        <f t="shared" si="6"/>
        <v>16121</v>
      </c>
      <c r="C53" s="46" t="s">
        <v>42</v>
      </c>
      <c r="D53" s="47" t="s">
        <v>95</v>
      </c>
      <c r="E53" s="24">
        <v>7</v>
      </c>
      <c r="F53" s="24">
        <v>6</v>
      </c>
      <c r="G53" s="24" t="s">
        <v>110</v>
      </c>
      <c r="H53" s="24">
        <v>631</v>
      </c>
      <c r="I53" s="24">
        <f t="shared" si="7"/>
        <v>31</v>
      </c>
      <c r="J53" s="20" t="s">
        <v>67</v>
      </c>
      <c r="K53" s="18"/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/>
      <c r="S53" s="24"/>
      <c r="T53" s="24"/>
      <c r="U53" s="137"/>
      <c r="V53" s="24"/>
      <c r="W53" s="24"/>
      <c r="X53" s="24"/>
      <c r="Y53" s="137"/>
      <c r="Z53" s="24"/>
      <c r="AA53" s="24"/>
      <c r="AB53" s="24"/>
      <c r="AC53" s="131"/>
      <c r="AG53" s="131"/>
      <c r="AH53" s="21">
        <v>0</v>
      </c>
      <c r="AI53" s="35"/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/>
      <c r="AQ53" s="36"/>
      <c r="AR53" s="36"/>
      <c r="AS53" s="128"/>
      <c r="AU53" s="35"/>
      <c r="AW53" s="131"/>
      <c r="AX53" s="49"/>
      <c r="AY53" s="24"/>
      <c r="AZ53" s="49"/>
      <c r="BA53" s="135"/>
      <c r="BB53" s="49"/>
      <c r="BC53" s="49"/>
      <c r="BD53" s="49"/>
      <c r="BE53" s="135"/>
      <c r="BF53" s="49"/>
      <c r="BG53" s="49"/>
      <c r="BH53" s="49"/>
      <c r="BI53" s="130"/>
      <c r="BJ53" s="18"/>
      <c r="BK53" s="18"/>
      <c r="BL53" s="18"/>
      <c r="BM53" s="143"/>
      <c r="BN53" s="18"/>
      <c r="BO53" s="18"/>
      <c r="BP53" s="18"/>
      <c r="BQ53" s="132"/>
      <c r="BR53" s="20"/>
      <c r="BS53" s="35">
        <v>76.599999999999994</v>
      </c>
      <c r="BT53" s="35">
        <v>79.7</v>
      </c>
      <c r="BU53" s="35">
        <v>1003.3</v>
      </c>
      <c r="BV53" s="35">
        <v>1005.5</v>
      </c>
      <c r="BW53" s="35" t="s">
        <v>66</v>
      </c>
      <c r="BX53" s="24">
        <v>2</v>
      </c>
      <c r="BY53" s="31">
        <v>8.5</v>
      </c>
      <c r="BZ53" s="35">
        <v>2</v>
      </c>
      <c r="CA53" s="24" t="s">
        <v>67</v>
      </c>
      <c r="CB53" s="24">
        <v>9</v>
      </c>
      <c r="CI53" s="171">
        <f t="shared" si="0"/>
        <v>0</v>
      </c>
      <c r="CJ53" s="172">
        <f t="shared" si="1"/>
        <v>0</v>
      </c>
      <c r="CK53" s="172">
        <f t="shared" si="2"/>
        <v>0</v>
      </c>
      <c r="CL53" s="48">
        <f t="shared" si="3"/>
        <v>0</v>
      </c>
    </row>
    <row r="54" spans="1:90" s="48" customFormat="1" x14ac:dyDescent="0.25">
      <c r="A54" s="46">
        <v>42490</v>
      </c>
      <c r="B54" s="47" t="str">
        <f t="shared" si="6"/>
        <v>16121</v>
      </c>
      <c r="C54" s="46" t="s">
        <v>42</v>
      </c>
      <c r="D54" s="47" t="s">
        <v>95</v>
      </c>
      <c r="E54" s="24">
        <v>7</v>
      </c>
      <c r="F54" s="24">
        <v>7</v>
      </c>
      <c r="G54" s="24" t="s">
        <v>110</v>
      </c>
      <c r="H54" s="24">
        <v>618</v>
      </c>
      <c r="I54" s="24">
        <f t="shared" si="7"/>
        <v>18</v>
      </c>
      <c r="J54" s="20" t="s">
        <v>67</v>
      </c>
      <c r="K54" s="18"/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/>
      <c r="S54" s="24"/>
      <c r="T54" s="24"/>
      <c r="U54" s="137"/>
      <c r="V54" s="24"/>
      <c r="W54" s="24"/>
      <c r="X54" s="24"/>
      <c r="Y54" s="137"/>
      <c r="Z54" s="24"/>
      <c r="AA54" s="24"/>
      <c r="AB54" s="24"/>
      <c r="AC54" s="131"/>
      <c r="AG54" s="131"/>
      <c r="AH54" s="21">
        <v>0</v>
      </c>
      <c r="AI54" s="35"/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/>
      <c r="AQ54" s="36"/>
      <c r="AR54" s="36"/>
      <c r="AS54" s="128"/>
      <c r="AU54" s="35"/>
      <c r="AW54" s="131"/>
      <c r="AX54" s="49"/>
      <c r="AY54" s="24"/>
      <c r="AZ54" s="49"/>
      <c r="BA54" s="135"/>
      <c r="BB54" s="49"/>
      <c r="BC54" s="49"/>
      <c r="BD54" s="49"/>
      <c r="BE54" s="135"/>
      <c r="BF54" s="49"/>
      <c r="BG54" s="49"/>
      <c r="BH54" s="49"/>
      <c r="BI54" s="130"/>
      <c r="BJ54" s="18"/>
      <c r="BK54" s="18"/>
      <c r="BL54" s="18"/>
      <c r="BM54" s="143"/>
      <c r="BN54" s="18"/>
      <c r="BO54" s="18"/>
      <c r="BP54" s="18"/>
      <c r="BQ54" s="132"/>
      <c r="BR54" s="20"/>
      <c r="BS54" s="35">
        <v>76.599999999999994</v>
      </c>
      <c r="BT54" s="35">
        <v>79.7</v>
      </c>
      <c r="BU54" s="35">
        <v>1003.3</v>
      </c>
      <c r="BV54" s="35">
        <v>1005.5</v>
      </c>
      <c r="BW54" s="35" t="s">
        <v>66</v>
      </c>
      <c r="BX54" s="24">
        <v>3</v>
      </c>
      <c r="BY54" s="31">
        <v>12.3</v>
      </c>
      <c r="BZ54" s="35">
        <v>2</v>
      </c>
      <c r="CA54" s="24" t="s">
        <v>67</v>
      </c>
      <c r="CB54" s="24">
        <v>9</v>
      </c>
      <c r="CI54" s="171">
        <f t="shared" si="0"/>
        <v>0</v>
      </c>
      <c r="CJ54" s="172">
        <f t="shared" si="1"/>
        <v>0</v>
      </c>
      <c r="CK54" s="172">
        <f t="shared" si="2"/>
        <v>0</v>
      </c>
      <c r="CL54" s="48">
        <f t="shared" si="3"/>
        <v>0</v>
      </c>
    </row>
    <row r="55" spans="1:90" s="56" customFormat="1" x14ac:dyDescent="0.25">
      <c r="A55" s="54">
        <v>42490</v>
      </c>
      <c r="B55" s="55" t="str">
        <f t="shared" si="6"/>
        <v>16121</v>
      </c>
      <c r="C55" s="54" t="s">
        <v>42</v>
      </c>
      <c r="D55" s="55" t="s">
        <v>95</v>
      </c>
      <c r="E55" s="57">
        <v>7</v>
      </c>
      <c r="F55" s="57">
        <v>8</v>
      </c>
      <c r="G55" s="57" t="s">
        <v>110</v>
      </c>
      <c r="H55" s="57">
        <v>612</v>
      </c>
      <c r="I55" s="57">
        <f t="shared" si="7"/>
        <v>12</v>
      </c>
      <c r="J55" s="63" t="s">
        <v>67</v>
      </c>
      <c r="K55" s="19"/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/>
      <c r="S55" s="57"/>
      <c r="T55" s="57"/>
      <c r="U55" s="138"/>
      <c r="V55" s="57"/>
      <c r="W55" s="57"/>
      <c r="X55" s="57"/>
      <c r="Y55" s="138"/>
      <c r="Z55" s="57"/>
      <c r="AA55" s="57"/>
      <c r="AB55" s="57"/>
      <c r="AC55" s="129"/>
      <c r="AG55" s="129"/>
      <c r="AH55" s="58">
        <v>0</v>
      </c>
      <c r="AI55" s="19"/>
      <c r="AJ55" s="57">
        <v>0</v>
      </c>
      <c r="AK55" s="57">
        <v>0</v>
      </c>
      <c r="AL55" s="57">
        <v>0</v>
      </c>
      <c r="AM55" s="57">
        <v>0</v>
      </c>
      <c r="AN55" s="57">
        <v>0</v>
      </c>
      <c r="AO55" s="57">
        <v>0</v>
      </c>
      <c r="AP55" s="57"/>
      <c r="AS55" s="129"/>
      <c r="AU55" s="19"/>
      <c r="AW55" s="129"/>
      <c r="AX55" s="59"/>
      <c r="AY55" s="57"/>
      <c r="AZ55" s="59"/>
      <c r="BA55" s="136"/>
      <c r="BB55" s="59"/>
      <c r="BC55" s="59"/>
      <c r="BD55" s="59"/>
      <c r="BE55" s="136"/>
      <c r="BF55" s="59"/>
      <c r="BG55" s="59"/>
      <c r="BH55" s="59"/>
      <c r="BI55" s="138"/>
      <c r="BJ55" s="18"/>
      <c r="BK55" s="18"/>
      <c r="BL55" s="18"/>
      <c r="BM55" s="143"/>
      <c r="BN55" s="18"/>
      <c r="BO55" s="18"/>
      <c r="BP55" s="18"/>
      <c r="BQ55" s="133"/>
      <c r="BR55" s="63"/>
      <c r="BS55" s="19">
        <v>76.599999999999994</v>
      </c>
      <c r="BT55" s="19">
        <v>79.7</v>
      </c>
      <c r="BU55" s="19">
        <v>1003.3</v>
      </c>
      <c r="BV55" s="19">
        <v>1005.5</v>
      </c>
      <c r="BW55" s="19" t="s">
        <v>66</v>
      </c>
      <c r="BX55" s="57">
        <v>3</v>
      </c>
      <c r="BY55" s="61">
        <v>21.5</v>
      </c>
      <c r="BZ55" s="19">
        <v>2</v>
      </c>
      <c r="CA55" s="57" t="s">
        <v>67</v>
      </c>
      <c r="CB55" s="56">
        <v>9</v>
      </c>
      <c r="CI55" s="171">
        <f t="shared" si="0"/>
        <v>0</v>
      </c>
      <c r="CJ55" s="172">
        <f t="shared" si="1"/>
        <v>0</v>
      </c>
      <c r="CK55" s="172">
        <f t="shared" si="2"/>
        <v>0</v>
      </c>
      <c r="CL55" s="48">
        <f t="shared" si="3"/>
        <v>0</v>
      </c>
    </row>
    <row r="56" spans="1:90" s="48" customFormat="1" x14ac:dyDescent="0.25">
      <c r="A56" s="46" t="s">
        <v>60</v>
      </c>
      <c r="B56" s="46" t="s">
        <v>60</v>
      </c>
      <c r="C56" s="48" t="s">
        <v>42</v>
      </c>
      <c r="D56" s="47" t="s">
        <v>60</v>
      </c>
      <c r="E56" s="24">
        <v>8</v>
      </c>
      <c r="F56" s="24">
        <v>1</v>
      </c>
      <c r="G56" s="24" t="s">
        <v>60</v>
      </c>
      <c r="H56" s="24" t="s">
        <v>60</v>
      </c>
      <c r="I56" s="24" t="s">
        <v>60</v>
      </c>
      <c r="J56" s="20"/>
      <c r="K56" s="18"/>
      <c r="L56" s="38" t="s">
        <v>60</v>
      </c>
      <c r="M56" s="38" t="s">
        <v>60</v>
      </c>
      <c r="N56" s="38" t="s">
        <v>60</v>
      </c>
      <c r="O56" s="38" t="s">
        <v>60</v>
      </c>
      <c r="P56" s="38" t="s">
        <v>60</v>
      </c>
      <c r="Q56" s="38" t="s">
        <v>60</v>
      </c>
      <c r="R56" s="24"/>
      <c r="S56" s="24"/>
      <c r="T56" s="24"/>
      <c r="U56" s="137"/>
      <c r="V56" s="24"/>
      <c r="W56" s="24"/>
      <c r="X56" s="24"/>
      <c r="Y56" s="137"/>
      <c r="Z56" s="24"/>
      <c r="AA56" s="24"/>
      <c r="AB56" s="24"/>
      <c r="AC56" s="131"/>
      <c r="AG56" s="131"/>
      <c r="AH56" s="21" t="s">
        <v>60</v>
      </c>
      <c r="AI56" s="35"/>
      <c r="AJ56" s="24" t="s">
        <v>60</v>
      </c>
      <c r="AK56" s="24" t="s">
        <v>60</v>
      </c>
      <c r="AL56" s="24" t="s">
        <v>60</v>
      </c>
      <c r="AM56" s="24" t="s">
        <v>60</v>
      </c>
      <c r="AN56" s="24" t="s">
        <v>60</v>
      </c>
      <c r="AO56" s="24" t="s">
        <v>60</v>
      </c>
      <c r="AP56" s="24"/>
      <c r="AQ56" s="38"/>
      <c r="AR56" s="36"/>
      <c r="AS56" s="128"/>
      <c r="AU56" s="35"/>
      <c r="AW56" s="131"/>
      <c r="AX56" s="49"/>
      <c r="AY56" s="24"/>
      <c r="AZ56" s="49"/>
      <c r="BA56" s="135"/>
      <c r="BB56" s="49"/>
      <c r="BC56" s="49"/>
      <c r="BD56" s="49"/>
      <c r="BE56" s="135"/>
      <c r="BF56" s="49"/>
      <c r="BG56" s="49"/>
      <c r="BH56" s="49"/>
      <c r="BI56" s="157"/>
      <c r="BJ56" s="18"/>
      <c r="BK56" s="38"/>
      <c r="BL56" s="38"/>
      <c r="BM56" s="130"/>
      <c r="BN56" s="38"/>
      <c r="BO56" s="38"/>
      <c r="BP56" s="38"/>
      <c r="BQ56" s="137"/>
      <c r="BR56" s="21"/>
      <c r="BS56" s="24" t="s">
        <v>60</v>
      </c>
      <c r="BT56" s="24" t="s">
        <v>60</v>
      </c>
      <c r="BU56" s="24" t="s">
        <v>60</v>
      </c>
      <c r="BV56" s="24" t="s">
        <v>60</v>
      </c>
      <c r="BW56" s="24" t="s">
        <v>60</v>
      </c>
      <c r="BX56" s="24" t="s">
        <v>60</v>
      </c>
      <c r="BY56" s="24" t="s">
        <v>60</v>
      </c>
      <c r="BZ56" s="24" t="s">
        <v>60</v>
      </c>
      <c r="CA56" s="24" t="s">
        <v>60</v>
      </c>
      <c r="CB56" s="24" t="s">
        <v>60</v>
      </c>
      <c r="CI56" s="171" t="str">
        <f t="shared" si="0"/>
        <v>-</v>
      </c>
      <c r="CJ56" s="172" t="str">
        <f t="shared" si="1"/>
        <v>-</v>
      </c>
      <c r="CK56" s="172" t="str">
        <f t="shared" si="2"/>
        <v>-</v>
      </c>
      <c r="CL56" s="48" t="str">
        <f t="shared" si="3"/>
        <v>-</v>
      </c>
    </row>
    <row r="57" spans="1:90" s="48" customFormat="1" x14ac:dyDescent="0.25">
      <c r="A57" s="46" t="s">
        <v>60</v>
      </c>
      <c r="B57" s="46" t="s">
        <v>60</v>
      </c>
      <c r="C57" s="48" t="s">
        <v>42</v>
      </c>
      <c r="D57" s="47" t="s">
        <v>60</v>
      </c>
      <c r="E57" s="24">
        <v>8</v>
      </c>
      <c r="F57" s="24">
        <v>2</v>
      </c>
      <c r="G57" s="24" t="s">
        <v>60</v>
      </c>
      <c r="H57" s="24" t="s">
        <v>60</v>
      </c>
      <c r="I57" s="24" t="s">
        <v>60</v>
      </c>
      <c r="J57" s="20"/>
      <c r="K57" s="18"/>
      <c r="L57" s="38" t="s">
        <v>60</v>
      </c>
      <c r="M57" s="38" t="s">
        <v>60</v>
      </c>
      <c r="N57" s="38" t="s">
        <v>60</v>
      </c>
      <c r="O57" s="38" t="s">
        <v>60</v>
      </c>
      <c r="P57" s="38" t="s">
        <v>60</v>
      </c>
      <c r="Q57" s="38" t="s">
        <v>60</v>
      </c>
      <c r="R57" s="24"/>
      <c r="S57" s="24"/>
      <c r="T57" s="24"/>
      <c r="U57" s="137"/>
      <c r="V57" s="24"/>
      <c r="W57" s="24"/>
      <c r="X57" s="24"/>
      <c r="Y57" s="137"/>
      <c r="Z57" s="24"/>
      <c r="AA57" s="24"/>
      <c r="AB57" s="24"/>
      <c r="AC57" s="131"/>
      <c r="AG57" s="131"/>
      <c r="AH57" s="21" t="s">
        <v>60</v>
      </c>
      <c r="AI57" s="35"/>
      <c r="AJ57" s="24" t="s">
        <v>60</v>
      </c>
      <c r="AK57" s="24" t="s">
        <v>60</v>
      </c>
      <c r="AL57" s="24" t="s">
        <v>60</v>
      </c>
      <c r="AM57" s="24" t="s">
        <v>60</v>
      </c>
      <c r="AN57" s="24" t="s">
        <v>60</v>
      </c>
      <c r="AO57" s="24" t="s">
        <v>60</v>
      </c>
      <c r="AP57" s="24"/>
      <c r="AQ57" s="36"/>
      <c r="AR57" s="36"/>
      <c r="AS57" s="128"/>
      <c r="AU57" s="35"/>
      <c r="AW57" s="131"/>
      <c r="AX57" s="49"/>
      <c r="AY57" s="24"/>
      <c r="AZ57" s="49"/>
      <c r="BA57" s="135"/>
      <c r="BB57" s="49"/>
      <c r="BC57" s="49"/>
      <c r="BD57" s="49"/>
      <c r="BE57" s="135"/>
      <c r="BF57" s="49"/>
      <c r="BG57" s="49"/>
      <c r="BH57" s="49"/>
      <c r="BI57" s="157"/>
      <c r="BJ57" s="18"/>
      <c r="BK57" s="38"/>
      <c r="BL57" s="38"/>
      <c r="BM57" s="130"/>
      <c r="BN57" s="38"/>
      <c r="BO57" s="38"/>
      <c r="BP57" s="38"/>
      <c r="BQ57" s="137"/>
      <c r="BR57" s="21"/>
      <c r="BS57" s="24" t="s">
        <v>60</v>
      </c>
      <c r="BT57" s="24" t="s">
        <v>60</v>
      </c>
      <c r="BU57" s="24" t="s">
        <v>60</v>
      </c>
      <c r="BV57" s="24" t="s">
        <v>60</v>
      </c>
      <c r="BW57" s="24" t="s">
        <v>60</v>
      </c>
      <c r="BX57" s="24" t="s">
        <v>60</v>
      </c>
      <c r="BY57" s="24" t="s">
        <v>60</v>
      </c>
      <c r="BZ57" s="24" t="s">
        <v>60</v>
      </c>
      <c r="CA57" s="24" t="s">
        <v>60</v>
      </c>
      <c r="CB57" s="24" t="s">
        <v>60</v>
      </c>
      <c r="CI57" s="171" t="str">
        <f t="shared" si="0"/>
        <v>-</v>
      </c>
      <c r="CJ57" s="172" t="str">
        <f t="shared" si="1"/>
        <v>-</v>
      </c>
      <c r="CK57" s="172" t="str">
        <f t="shared" si="2"/>
        <v>-</v>
      </c>
      <c r="CL57" s="48" t="str">
        <f t="shared" si="3"/>
        <v>-</v>
      </c>
    </row>
    <row r="58" spans="1:90" s="48" customFormat="1" x14ac:dyDescent="0.25">
      <c r="A58" s="46" t="s">
        <v>60</v>
      </c>
      <c r="B58" s="46" t="s">
        <v>60</v>
      </c>
      <c r="C58" s="48" t="s">
        <v>42</v>
      </c>
      <c r="D58" s="47" t="s">
        <v>60</v>
      </c>
      <c r="E58" s="24">
        <v>8</v>
      </c>
      <c r="F58" s="24">
        <v>3</v>
      </c>
      <c r="G58" s="24" t="s">
        <v>60</v>
      </c>
      <c r="H58" s="24" t="s">
        <v>60</v>
      </c>
      <c r="I58" s="24" t="s">
        <v>60</v>
      </c>
      <c r="J58" s="20"/>
      <c r="K58" s="18"/>
      <c r="L58" s="38" t="s">
        <v>60</v>
      </c>
      <c r="M58" s="38" t="s">
        <v>60</v>
      </c>
      <c r="N58" s="38" t="s">
        <v>60</v>
      </c>
      <c r="O58" s="38" t="s">
        <v>60</v>
      </c>
      <c r="P58" s="38" t="s">
        <v>60</v>
      </c>
      <c r="Q58" s="38" t="s">
        <v>60</v>
      </c>
      <c r="R58" s="24"/>
      <c r="S58" s="24"/>
      <c r="T58" s="24"/>
      <c r="U58" s="137"/>
      <c r="V58" s="24"/>
      <c r="W58" s="24"/>
      <c r="X58" s="24"/>
      <c r="Y58" s="137"/>
      <c r="Z58" s="24"/>
      <c r="AA58" s="24"/>
      <c r="AB58" s="24"/>
      <c r="AC58" s="131"/>
      <c r="AG58" s="131"/>
      <c r="AH58" s="21" t="s">
        <v>60</v>
      </c>
      <c r="AI58" s="35"/>
      <c r="AJ58" s="24" t="s">
        <v>60</v>
      </c>
      <c r="AK58" s="24" t="s">
        <v>60</v>
      </c>
      <c r="AL58" s="24" t="s">
        <v>60</v>
      </c>
      <c r="AM58" s="24" t="s">
        <v>60</v>
      </c>
      <c r="AN58" s="24" t="s">
        <v>60</v>
      </c>
      <c r="AO58" s="24" t="s">
        <v>60</v>
      </c>
      <c r="AP58" s="24"/>
      <c r="AQ58" s="36"/>
      <c r="AR58" s="36"/>
      <c r="AS58" s="128"/>
      <c r="AU58" s="35"/>
      <c r="AW58" s="131"/>
      <c r="AX58" s="49"/>
      <c r="AY58" s="24"/>
      <c r="AZ58" s="49"/>
      <c r="BA58" s="135"/>
      <c r="BB58" s="49"/>
      <c r="BC58" s="49"/>
      <c r="BD58" s="49"/>
      <c r="BE58" s="135"/>
      <c r="BF58" s="49"/>
      <c r="BG58" s="49"/>
      <c r="BH58" s="49"/>
      <c r="BI58" s="157"/>
      <c r="BJ58" s="18"/>
      <c r="BK58" s="38"/>
      <c r="BL58" s="38"/>
      <c r="BM58" s="130"/>
      <c r="BN58" s="38"/>
      <c r="BO58" s="38"/>
      <c r="BP58" s="38"/>
      <c r="BQ58" s="137"/>
      <c r="BR58" s="21"/>
      <c r="BS58" s="24" t="s">
        <v>60</v>
      </c>
      <c r="BT58" s="24" t="s">
        <v>60</v>
      </c>
      <c r="BU58" s="24" t="s">
        <v>60</v>
      </c>
      <c r="BV58" s="24" t="s">
        <v>60</v>
      </c>
      <c r="BW58" s="24" t="s">
        <v>60</v>
      </c>
      <c r="BX58" s="24" t="s">
        <v>60</v>
      </c>
      <c r="BY58" s="24" t="s">
        <v>60</v>
      </c>
      <c r="BZ58" s="24" t="s">
        <v>60</v>
      </c>
      <c r="CA58" s="24" t="s">
        <v>60</v>
      </c>
      <c r="CB58" s="24" t="s">
        <v>60</v>
      </c>
      <c r="CI58" s="171" t="str">
        <f t="shared" si="0"/>
        <v>-</v>
      </c>
      <c r="CJ58" s="172" t="str">
        <f t="shared" si="1"/>
        <v>-</v>
      </c>
      <c r="CK58" s="172" t="str">
        <f t="shared" si="2"/>
        <v>-</v>
      </c>
      <c r="CL58" s="48" t="str">
        <f t="shared" si="3"/>
        <v>-</v>
      </c>
    </row>
    <row r="59" spans="1:90" s="48" customFormat="1" x14ac:dyDescent="0.25">
      <c r="A59" s="46" t="s">
        <v>60</v>
      </c>
      <c r="B59" s="46" t="s">
        <v>60</v>
      </c>
      <c r="C59" s="48" t="s">
        <v>42</v>
      </c>
      <c r="D59" s="47" t="s">
        <v>60</v>
      </c>
      <c r="E59" s="24">
        <v>8</v>
      </c>
      <c r="F59" s="24">
        <v>4</v>
      </c>
      <c r="G59" s="24" t="s">
        <v>60</v>
      </c>
      <c r="H59" s="24" t="s">
        <v>60</v>
      </c>
      <c r="I59" s="24" t="s">
        <v>60</v>
      </c>
      <c r="J59" s="20"/>
      <c r="K59" s="18"/>
      <c r="L59" s="38" t="s">
        <v>60</v>
      </c>
      <c r="M59" s="38" t="s">
        <v>60</v>
      </c>
      <c r="N59" s="38" t="s">
        <v>60</v>
      </c>
      <c r="O59" s="38" t="s">
        <v>60</v>
      </c>
      <c r="P59" s="38" t="s">
        <v>60</v>
      </c>
      <c r="Q59" s="38" t="s">
        <v>60</v>
      </c>
      <c r="R59" s="24"/>
      <c r="S59" s="24"/>
      <c r="T59" s="24"/>
      <c r="U59" s="137"/>
      <c r="V59" s="24"/>
      <c r="W59" s="24"/>
      <c r="X59" s="24"/>
      <c r="Y59" s="137"/>
      <c r="Z59" s="24"/>
      <c r="AA59" s="24"/>
      <c r="AB59" s="24"/>
      <c r="AC59" s="131"/>
      <c r="AG59" s="131"/>
      <c r="AH59" s="21" t="s">
        <v>60</v>
      </c>
      <c r="AI59" s="35"/>
      <c r="AJ59" s="24" t="s">
        <v>60</v>
      </c>
      <c r="AK59" s="24" t="s">
        <v>60</v>
      </c>
      <c r="AL59" s="24" t="s">
        <v>60</v>
      </c>
      <c r="AM59" s="24" t="s">
        <v>60</v>
      </c>
      <c r="AN59" s="24" t="s">
        <v>60</v>
      </c>
      <c r="AO59" s="24" t="s">
        <v>60</v>
      </c>
      <c r="AP59" s="24"/>
      <c r="AQ59" s="36"/>
      <c r="AR59" s="36"/>
      <c r="AS59" s="128"/>
      <c r="AU59" s="35"/>
      <c r="AW59" s="131"/>
      <c r="AX59" s="49"/>
      <c r="AY59" s="24"/>
      <c r="AZ59" s="49"/>
      <c r="BA59" s="135"/>
      <c r="BB59" s="49"/>
      <c r="BC59" s="49"/>
      <c r="BD59" s="49"/>
      <c r="BE59" s="135"/>
      <c r="BF59" s="49"/>
      <c r="BG59" s="49"/>
      <c r="BH59" s="49"/>
      <c r="BI59" s="157"/>
      <c r="BJ59" s="18"/>
      <c r="BK59" s="38"/>
      <c r="BL59" s="38"/>
      <c r="BM59" s="130"/>
      <c r="BN59" s="38"/>
      <c r="BO59" s="38"/>
      <c r="BP59" s="38"/>
      <c r="BQ59" s="137"/>
      <c r="BR59" s="21"/>
      <c r="BS59" s="24" t="s">
        <v>60</v>
      </c>
      <c r="BT59" s="24" t="s">
        <v>60</v>
      </c>
      <c r="BU59" s="24" t="s">
        <v>60</v>
      </c>
      <c r="BV59" s="24" t="s">
        <v>60</v>
      </c>
      <c r="BW59" s="24" t="s">
        <v>60</v>
      </c>
      <c r="BX59" s="24" t="s">
        <v>60</v>
      </c>
      <c r="BY59" s="24" t="s">
        <v>60</v>
      </c>
      <c r="BZ59" s="24" t="s">
        <v>60</v>
      </c>
      <c r="CA59" s="24" t="s">
        <v>60</v>
      </c>
      <c r="CB59" s="24" t="s">
        <v>60</v>
      </c>
      <c r="CI59" s="171" t="str">
        <f t="shared" si="0"/>
        <v>-</v>
      </c>
      <c r="CJ59" s="172" t="str">
        <f t="shared" si="1"/>
        <v>-</v>
      </c>
      <c r="CK59" s="172" t="str">
        <f t="shared" si="2"/>
        <v>-</v>
      </c>
      <c r="CL59" s="48" t="str">
        <f t="shared" si="3"/>
        <v>-</v>
      </c>
    </row>
    <row r="60" spans="1:90" s="48" customFormat="1" x14ac:dyDescent="0.25">
      <c r="A60" s="46" t="s">
        <v>60</v>
      </c>
      <c r="B60" s="46" t="s">
        <v>60</v>
      </c>
      <c r="C60" s="48" t="s">
        <v>42</v>
      </c>
      <c r="D60" s="47" t="s">
        <v>60</v>
      </c>
      <c r="E60" s="24">
        <v>8</v>
      </c>
      <c r="F60" s="24">
        <v>5</v>
      </c>
      <c r="G60" s="24" t="s">
        <v>60</v>
      </c>
      <c r="H60" s="24" t="s">
        <v>60</v>
      </c>
      <c r="I60" s="24" t="s">
        <v>60</v>
      </c>
      <c r="J60" s="20"/>
      <c r="K60" s="18"/>
      <c r="L60" s="38" t="s">
        <v>60</v>
      </c>
      <c r="M60" s="38" t="s">
        <v>60</v>
      </c>
      <c r="N60" s="38" t="s">
        <v>60</v>
      </c>
      <c r="O60" s="38" t="s">
        <v>60</v>
      </c>
      <c r="P60" s="38" t="s">
        <v>60</v>
      </c>
      <c r="Q60" s="38" t="s">
        <v>60</v>
      </c>
      <c r="R60" s="24"/>
      <c r="S60" s="24"/>
      <c r="T60" s="24"/>
      <c r="U60" s="137"/>
      <c r="V60" s="24"/>
      <c r="W60" s="24"/>
      <c r="X60" s="24"/>
      <c r="Y60" s="137"/>
      <c r="Z60" s="24"/>
      <c r="AA60" s="24"/>
      <c r="AB60" s="24"/>
      <c r="AC60" s="131"/>
      <c r="AG60" s="131"/>
      <c r="AH60" s="21" t="s">
        <v>60</v>
      </c>
      <c r="AI60" s="35"/>
      <c r="AJ60" s="24" t="s">
        <v>60</v>
      </c>
      <c r="AK60" s="24" t="s">
        <v>60</v>
      </c>
      <c r="AL60" s="24" t="s">
        <v>60</v>
      </c>
      <c r="AM60" s="24" t="s">
        <v>60</v>
      </c>
      <c r="AN60" s="24" t="s">
        <v>60</v>
      </c>
      <c r="AO60" s="24" t="s">
        <v>60</v>
      </c>
      <c r="AP60" s="24"/>
      <c r="BA60" s="135"/>
      <c r="BB60" s="49"/>
      <c r="BC60" s="49"/>
      <c r="BD60" s="49"/>
      <c r="BE60" s="135"/>
      <c r="BF60" s="49"/>
      <c r="BG60" s="49"/>
      <c r="BH60" s="49"/>
      <c r="BI60" s="157"/>
      <c r="BJ60" s="18"/>
      <c r="BK60" s="38"/>
      <c r="BL60" s="38"/>
      <c r="BM60" s="130"/>
      <c r="BN60" s="38"/>
      <c r="BO60" s="38"/>
      <c r="BP60" s="38"/>
      <c r="BQ60" s="137"/>
      <c r="BR60" s="21"/>
      <c r="BS60" s="24" t="s">
        <v>60</v>
      </c>
      <c r="BT60" s="24" t="s">
        <v>60</v>
      </c>
      <c r="BU60" s="24" t="s">
        <v>60</v>
      </c>
      <c r="BV60" s="24" t="s">
        <v>60</v>
      </c>
      <c r="BW60" s="24" t="s">
        <v>60</v>
      </c>
      <c r="BX60" s="24" t="s">
        <v>60</v>
      </c>
      <c r="BY60" s="24" t="s">
        <v>60</v>
      </c>
      <c r="BZ60" s="24" t="s">
        <v>60</v>
      </c>
      <c r="CA60" s="24" t="s">
        <v>60</v>
      </c>
      <c r="CB60" s="24" t="s">
        <v>60</v>
      </c>
      <c r="CI60" s="171" t="str">
        <f t="shared" si="0"/>
        <v>-</v>
      </c>
      <c r="CJ60" s="172" t="str">
        <f t="shared" si="1"/>
        <v>-</v>
      </c>
      <c r="CK60" s="172" t="str">
        <f t="shared" si="2"/>
        <v>-</v>
      </c>
      <c r="CL60" s="48" t="str">
        <f t="shared" si="3"/>
        <v>-</v>
      </c>
    </row>
    <row r="61" spans="1:90" s="48" customFormat="1" x14ac:dyDescent="0.25">
      <c r="A61" s="46" t="s">
        <v>60</v>
      </c>
      <c r="B61" s="46" t="s">
        <v>60</v>
      </c>
      <c r="C61" s="48" t="s">
        <v>42</v>
      </c>
      <c r="D61" s="47" t="s">
        <v>60</v>
      </c>
      <c r="E61" s="24">
        <v>8</v>
      </c>
      <c r="F61" s="24">
        <v>6</v>
      </c>
      <c r="G61" s="24" t="s">
        <v>60</v>
      </c>
      <c r="H61" s="24" t="s">
        <v>60</v>
      </c>
      <c r="I61" s="24" t="s">
        <v>60</v>
      </c>
      <c r="J61" s="20"/>
      <c r="K61" s="18"/>
      <c r="L61" s="38" t="s">
        <v>60</v>
      </c>
      <c r="M61" s="38" t="s">
        <v>60</v>
      </c>
      <c r="N61" s="38" t="s">
        <v>60</v>
      </c>
      <c r="O61" s="38" t="s">
        <v>60</v>
      </c>
      <c r="P61" s="38" t="s">
        <v>60</v>
      </c>
      <c r="Q61" s="38" t="s">
        <v>60</v>
      </c>
      <c r="R61" s="24"/>
      <c r="S61" s="24"/>
      <c r="T61" s="24"/>
      <c r="U61" s="137"/>
      <c r="V61" s="24"/>
      <c r="W61" s="24"/>
      <c r="X61" s="24"/>
      <c r="Y61" s="137"/>
      <c r="Z61" s="24"/>
      <c r="AA61" s="24"/>
      <c r="AB61" s="24"/>
      <c r="AC61" s="131"/>
      <c r="AG61" s="131"/>
      <c r="AH61" s="21" t="s">
        <v>60</v>
      </c>
      <c r="AI61" s="35"/>
      <c r="AJ61" s="24" t="s">
        <v>60</v>
      </c>
      <c r="AK61" s="24" t="s">
        <v>60</v>
      </c>
      <c r="AL61" s="24" t="s">
        <v>60</v>
      </c>
      <c r="AM61" s="24" t="s">
        <v>60</v>
      </c>
      <c r="AN61" s="24" t="s">
        <v>60</v>
      </c>
      <c r="AO61" s="24" t="s">
        <v>60</v>
      </c>
      <c r="AP61" s="24"/>
      <c r="AQ61" s="36"/>
      <c r="AR61" s="36"/>
      <c r="AS61" s="128"/>
      <c r="AU61" s="35"/>
      <c r="AW61" s="131"/>
      <c r="AX61" s="49"/>
      <c r="AY61" s="24"/>
      <c r="AZ61" s="49"/>
      <c r="BA61" s="135"/>
      <c r="BB61" s="49"/>
      <c r="BC61" s="49"/>
      <c r="BD61" s="49"/>
      <c r="BE61" s="135"/>
      <c r="BF61" s="49"/>
      <c r="BG61" s="49"/>
      <c r="BH61" s="49"/>
      <c r="BI61" s="157"/>
      <c r="BJ61" s="18"/>
      <c r="BK61" s="38"/>
      <c r="BL61" s="38"/>
      <c r="BM61" s="130"/>
      <c r="BN61" s="38"/>
      <c r="BO61" s="38"/>
      <c r="BP61" s="38"/>
      <c r="BQ61" s="137"/>
      <c r="BR61" s="21"/>
      <c r="BS61" s="24" t="s">
        <v>60</v>
      </c>
      <c r="BT61" s="24" t="s">
        <v>60</v>
      </c>
      <c r="BU61" s="24" t="s">
        <v>60</v>
      </c>
      <c r="BV61" s="24" t="s">
        <v>60</v>
      </c>
      <c r="BW61" s="24" t="s">
        <v>60</v>
      </c>
      <c r="BX61" s="24" t="s">
        <v>60</v>
      </c>
      <c r="BY61" s="24" t="s">
        <v>60</v>
      </c>
      <c r="BZ61" s="24" t="s">
        <v>60</v>
      </c>
      <c r="CA61" s="24" t="s">
        <v>60</v>
      </c>
      <c r="CB61" s="24" t="s">
        <v>60</v>
      </c>
      <c r="CI61" s="171" t="str">
        <f t="shared" si="0"/>
        <v>-</v>
      </c>
      <c r="CJ61" s="172" t="str">
        <f t="shared" si="1"/>
        <v>-</v>
      </c>
      <c r="CK61" s="172" t="str">
        <f t="shared" si="2"/>
        <v>-</v>
      </c>
      <c r="CL61" s="48" t="str">
        <f t="shared" si="3"/>
        <v>-</v>
      </c>
    </row>
    <row r="62" spans="1:90" s="56" customFormat="1" x14ac:dyDescent="0.25">
      <c r="A62" s="54" t="s">
        <v>60</v>
      </c>
      <c r="B62" s="54" t="s">
        <v>60</v>
      </c>
      <c r="C62" s="56" t="s">
        <v>42</v>
      </c>
      <c r="D62" s="56" t="s">
        <v>60</v>
      </c>
      <c r="E62" s="57">
        <v>8</v>
      </c>
      <c r="F62" s="57">
        <v>7</v>
      </c>
      <c r="G62" s="57" t="s">
        <v>60</v>
      </c>
      <c r="H62" s="57" t="s">
        <v>60</v>
      </c>
      <c r="I62" s="57" t="s">
        <v>60</v>
      </c>
      <c r="J62" s="63"/>
      <c r="K62" s="19"/>
      <c r="L62" s="57" t="s">
        <v>60</v>
      </c>
      <c r="M62" s="57" t="s">
        <v>60</v>
      </c>
      <c r="N62" s="57" t="s">
        <v>60</v>
      </c>
      <c r="O62" s="57" t="s">
        <v>60</v>
      </c>
      <c r="P62" s="57" t="s">
        <v>60</v>
      </c>
      <c r="Q62" s="57" t="s">
        <v>60</v>
      </c>
      <c r="R62" s="57"/>
      <c r="S62" s="57"/>
      <c r="T62" s="57"/>
      <c r="U62" s="138"/>
      <c r="V62" s="57"/>
      <c r="W62" s="57"/>
      <c r="X62" s="57"/>
      <c r="Y62" s="138"/>
      <c r="Z62" s="57"/>
      <c r="AA62" s="57"/>
      <c r="AB62" s="57"/>
      <c r="AC62" s="129"/>
      <c r="AG62" s="129"/>
      <c r="AH62" s="58" t="s">
        <v>60</v>
      </c>
      <c r="AI62" s="19"/>
      <c r="AJ62" s="57" t="s">
        <v>60</v>
      </c>
      <c r="AK62" s="57" t="s">
        <v>60</v>
      </c>
      <c r="AL62" s="57" t="s">
        <v>60</v>
      </c>
      <c r="AM62" s="57" t="s">
        <v>60</v>
      </c>
      <c r="AN62" s="57" t="s">
        <v>60</v>
      </c>
      <c r="AO62" s="57" t="s">
        <v>60</v>
      </c>
      <c r="AP62" s="57"/>
      <c r="AS62" s="129"/>
      <c r="AU62" s="19"/>
      <c r="AW62" s="129"/>
      <c r="AX62" s="59"/>
      <c r="AY62" s="57"/>
      <c r="AZ62" s="59"/>
      <c r="BA62" s="136"/>
      <c r="BB62" s="59"/>
      <c r="BC62" s="59"/>
      <c r="BD62" s="59"/>
      <c r="BE62" s="136"/>
      <c r="BF62" s="59"/>
      <c r="BG62" s="59"/>
      <c r="BH62" s="59"/>
      <c r="BI62" s="136"/>
      <c r="BJ62" s="18"/>
      <c r="BK62" s="38"/>
      <c r="BL62" s="38"/>
      <c r="BM62" s="130"/>
      <c r="BN62" s="38"/>
      <c r="BO62" s="38"/>
      <c r="BP62" s="38"/>
      <c r="BQ62" s="138"/>
      <c r="BR62" s="58"/>
      <c r="BS62" s="57" t="s">
        <v>60</v>
      </c>
      <c r="BT62" s="57" t="s">
        <v>60</v>
      </c>
      <c r="BU62" s="57" t="s">
        <v>60</v>
      </c>
      <c r="BV62" s="57" t="s">
        <v>60</v>
      </c>
      <c r="BW62" s="57" t="s">
        <v>60</v>
      </c>
      <c r="BX62" s="57" t="s">
        <v>60</v>
      </c>
      <c r="BY62" s="57" t="s">
        <v>60</v>
      </c>
      <c r="BZ62" s="57" t="s">
        <v>60</v>
      </c>
      <c r="CA62" s="57" t="s">
        <v>60</v>
      </c>
      <c r="CB62" s="56" t="s">
        <v>60</v>
      </c>
      <c r="CI62" s="171" t="str">
        <f t="shared" si="0"/>
        <v>-</v>
      </c>
      <c r="CJ62" s="172" t="str">
        <f t="shared" si="1"/>
        <v>-</v>
      </c>
      <c r="CK62" s="172" t="str">
        <f t="shared" si="2"/>
        <v>-</v>
      </c>
      <c r="CL62" s="48" t="str">
        <f t="shared" si="3"/>
        <v>-</v>
      </c>
    </row>
    <row r="63" spans="1:90" s="48" customFormat="1" x14ac:dyDescent="0.25">
      <c r="A63" s="46">
        <v>42490</v>
      </c>
      <c r="B63" s="47" t="str">
        <f t="shared" si="6"/>
        <v>16121</v>
      </c>
      <c r="C63" s="48" t="s">
        <v>42</v>
      </c>
      <c r="D63" s="48" t="s">
        <v>61</v>
      </c>
      <c r="E63" s="24">
        <v>9</v>
      </c>
      <c r="F63" s="24">
        <v>1</v>
      </c>
      <c r="G63" s="24" t="s">
        <v>110</v>
      </c>
      <c r="H63" s="24">
        <v>730</v>
      </c>
      <c r="I63" s="24">
        <f t="shared" si="7"/>
        <v>130</v>
      </c>
      <c r="J63" s="20" t="s">
        <v>67</v>
      </c>
      <c r="K63" s="18"/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/>
      <c r="S63" s="24"/>
      <c r="T63" s="24"/>
      <c r="U63" s="137"/>
      <c r="V63" s="24"/>
      <c r="W63" s="24"/>
      <c r="X63" s="24"/>
      <c r="Y63" s="137"/>
      <c r="Z63" s="24"/>
      <c r="AA63" s="24"/>
      <c r="AB63" s="24"/>
      <c r="AC63" s="131"/>
      <c r="AG63" s="131"/>
      <c r="AH63" s="21">
        <v>0</v>
      </c>
      <c r="AI63" s="35"/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/>
      <c r="AQ63" s="36"/>
      <c r="AR63" s="36"/>
      <c r="AS63" s="128"/>
      <c r="AT63" s="48" t="s">
        <v>22</v>
      </c>
      <c r="AU63" s="35" t="s">
        <v>22</v>
      </c>
      <c r="AV63" s="48">
        <v>225</v>
      </c>
      <c r="AW63" s="131"/>
      <c r="AX63" s="49"/>
      <c r="AY63" s="24"/>
      <c r="AZ63" s="49"/>
      <c r="BA63" s="135"/>
      <c r="BB63" s="49"/>
      <c r="BC63" s="49"/>
      <c r="BD63" s="49"/>
      <c r="BE63" s="135"/>
      <c r="BF63" s="49"/>
      <c r="BG63" s="49"/>
      <c r="BH63" s="49"/>
      <c r="BI63" s="135"/>
      <c r="BJ63" s="75"/>
      <c r="BK63" s="75"/>
      <c r="BL63" s="75"/>
      <c r="BM63" s="157"/>
      <c r="BN63" s="75"/>
      <c r="BO63" s="75"/>
      <c r="BP63" s="75"/>
      <c r="BQ63" s="135"/>
      <c r="BR63" s="50">
        <v>1</v>
      </c>
      <c r="BS63" s="35">
        <v>76.7</v>
      </c>
      <c r="BT63" s="24">
        <v>76.900000000000006</v>
      </c>
      <c r="BU63" s="149">
        <v>1004.5</v>
      </c>
      <c r="BV63" s="24">
        <v>1005</v>
      </c>
      <c r="BW63" s="24">
        <v>0</v>
      </c>
      <c r="BX63" s="24">
        <v>1</v>
      </c>
      <c r="BY63" s="35">
        <v>3.9</v>
      </c>
      <c r="BZ63" s="24">
        <v>2</v>
      </c>
      <c r="CA63" s="24" t="s">
        <v>67</v>
      </c>
      <c r="CB63" s="24">
        <v>9</v>
      </c>
      <c r="CI63" s="171">
        <f t="shared" si="0"/>
        <v>0</v>
      </c>
      <c r="CJ63" s="172">
        <f t="shared" si="1"/>
        <v>0</v>
      </c>
      <c r="CK63" s="172">
        <f t="shared" si="2"/>
        <v>0</v>
      </c>
      <c r="CL63" s="48">
        <f t="shared" si="3"/>
        <v>0</v>
      </c>
    </row>
    <row r="64" spans="1:90" s="48" customFormat="1" x14ac:dyDescent="0.25">
      <c r="A64" s="93">
        <v>42490</v>
      </c>
      <c r="B64" s="47" t="str">
        <f t="shared" si="6"/>
        <v>16121</v>
      </c>
      <c r="C64" s="48" t="s">
        <v>42</v>
      </c>
      <c r="D64" s="48" t="s">
        <v>61</v>
      </c>
      <c r="E64" s="24">
        <v>9</v>
      </c>
      <c r="F64" s="24">
        <v>2</v>
      </c>
      <c r="G64" s="24" t="s">
        <v>110</v>
      </c>
      <c r="H64" s="24">
        <v>722</v>
      </c>
      <c r="I64" s="24">
        <f t="shared" si="7"/>
        <v>122</v>
      </c>
      <c r="J64" s="20" t="s">
        <v>67</v>
      </c>
      <c r="K64" s="18"/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/>
      <c r="S64" s="24"/>
      <c r="T64" s="24"/>
      <c r="U64" s="137"/>
      <c r="V64" s="24"/>
      <c r="W64" s="24"/>
      <c r="X64" s="24"/>
      <c r="Y64" s="137"/>
      <c r="Z64" s="24"/>
      <c r="AA64" s="24"/>
      <c r="AB64" s="24"/>
      <c r="AC64" s="131"/>
      <c r="AG64" s="131"/>
      <c r="AH64" s="21">
        <v>0</v>
      </c>
      <c r="AI64" s="35"/>
      <c r="AJ64" s="24">
        <v>0</v>
      </c>
      <c r="AK64" s="24">
        <v>1</v>
      </c>
      <c r="AL64" s="24">
        <v>1</v>
      </c>
      <c r="AM64" s="24">
        <v>1</v>
      </c>
      <c r="AN64" s="24">
        <v>1</v>
      </c>
      <c r="AO64" s="24">
        <v>1</v>
      </c>
      <c r="AP64" s="24"/>
      <c r="AQ64" s="36"/>
      <c r="AR64" s="36"/>
      <c r="AS64" s="128"/>
      <c r="AT64" s="48" t="s">
        <v>23</v>
      </c>
      <c r="AU64" s="35" t="s">
        <v>22</v>
      </c>
      <c r="AV64" s="48">
        <v>125</v>
      </c>
      <c r="AW64" s="131"/>
      <c r="AX64" s="49" t="s">
        <v>22</v>
      </c>
      <c r="AY64" s="24" t="s">
        <v>22</v>
      </c>
      <c r="AZ64" s="49">
        <v>170</v>
      </c>
      <c r="BA64" s="135"/>
      <c r="BB64" s="49" t="s">
        <v>22</v>
      </c>
      <c r="BC64" s="49" t="s">
        <v>22</v>
      </c>
      <c r="BD64" s="49">
        <v>155</v>
      </c>
      <c r="BE64" s="135"/>
      <c r="BF64" s="49"/>
      <c r="BG64" s="49"/>
      <c r="BH64" s="49"/>
      <c r="BI64" s="135"/>
      <c r="BJ64" s="75"/>
      <c r="BK64" s="75"/>
      <c r="BL64" s="75"/>
      <c r="BM64" s="157"/>
      <c r="BN64" s="75"/>
      <c r="BO64" s="75"/>
      <c r="BP64" s="75"/>
      <c r="BQ64" s="135"/>
      <c r="BR64" s="50">
        <v>3</v>
      </c>
      <c r="BS64" s="35">
        <v>76.7</v>
      </c>
      <c r="BT64" s="24">
        <v>76.900000000000006</v>
      </c>
      <c r="BU64" s="149">
        <v>1004.5</v>
      </c>
      <c r="BV64" s="24">
        <v>1005</v>
      </c>
      <c r="BW64" s="24">
        <v>0</v>
      </c>
      <c r="BX64" s="24">
        <v>1</v>
      </c>
      <c r="BY64" s="35">
        <v>9</v>
      </c>
      <c r="BZ64" s="24">
        <v>2</v>
      </c>
      <c r="CA64" s="24" t="s">
        <v>67</v>
      </c>
      <c r="CB64" s="24">
        <v>9</v>
      </c>
      <c r="CI64" s="171">
        <f t="shared" si="0"/>
        <v>0</v>
      </c>
      <c r="CJ64" s="172">
        <f t="shared" si="1"/>
        <v>0</v>
      </c>
      <c r="CK64" s="172">
        <f t="shared" si="2"/>
        <v>0</v>
      </c>
      <c r="CL64" s="48">
        <f t="shared" si="3"/>
        <v>0</v>
      </c>
    </row>
    <row r="65" spans="1:90" s="48" customFormat="1" x14ac:dyDescent="0.25">
      <c r="A65" s="93">
        <v>42490</v>
      </c>
      <c r="B65" s="47" t="str">
        <f t="shared" si="6"/>
        <v>16121</v>
      </c>
      <c r="C65" s="48" t="s">
        <v>42</v>
      </c>
      <c r="D65" s="48" t="s">
        <v>61</v>
      </c>
      <c r="E65" s="24">
        <v>9</v>
      </c>
      <c r="F65" s="24">
        <v>3</v>
      </c>
      <c r="G65" s="24" t="s">
        <v>110</v>
      </c>
      <c r="H65" s="24">
        <v>705</v>
      </c>
      <c r="I65" s="24">
        <f t="shared" si="7"/>
        <v>105</v>
      </c>
      <c r="J65" s="20" t="s">
        <v>67</v>
      </c>
      <c r="K65" s="18"/>
      <c r="L65" s="24">
        <v>1</v>
      </c>
      <c r="M65" s="24">
        <v>0</v>
      </c>
      <c r="N65" s="24">
        <v>1</v>
      </c>
      <c r="O65" s="24">
        <v>0</v>
      </c>
      <c r="P65" s="24">
        <v>0</v>
      </c>
      <c r="Q65" s="24">
        <v>1</v>
      </c>
      <c r="R65" s="24"/>
      <c r="S65" s="24"/>
      <c r="T65" s="24"/>
      <c r="U65" s="137"/>
      <c r="V65" s="24" t="s">
        <v>35</v>
      </c>
      <c r="W65" s="24" t="s">
        <v>22</v>
      </c>
      <c r="X65" s="24">
        <v>140</v>
      </c>
      <c r="Y65" s="137"/>
      <c r="Z65" s="24"/>
      <c r="AA65" s="24"/>
      <c r="AB65" s="24"/>
      <c r="AC65" s="131"/>
      <c r="AG65" s="131"/>
      <c r="AH65" s="21">
        <v>2</v>
      </c>
      <c r="AI65" s="35"/>
      <c r="AJ65" s="24">
        <v>0</v>
      </c>
      <c r="AK65" s="24">
        <v>1</v>
      </c>
      <c r="AL65" s="24">
        <v>0</v>
      </c>
      <c r="AM65" s="24">
        <v>1</v>
      </c>
      <c r="AN65" s="24">
        <v>1</v>
      </c>
      <c r="AO65" s="24">
        <v>0</v>
      </c>
      <c r="AP65" s="24"/>
      <c r="AQ65" s="36"/>
      <c r="AR65" s="36"/>
      <c r="AS65" s="128"/>
      <c r="AT65" s="36" t="s">
        <v>22</v>
      </c>
      <c r="AU65" s="35" t="s">
        <v>35</v>
      </c>
      <c r="AV65" s="48">
        <v>20</v>
      </c>
      <c r="AW65" s="131"/>
      <c r="AX65" s="49" t="s">
        <v>22</v>
      </c>
      <c r="AY65" s="24" t="s">
        <v>35</v>
      </c>
      <c r="AZ65" s="49">
        <v>140</v>
      </c>
      <c r="BA65" s="135"/>
      <c r="BB65" s="49"/>
      <c r="BC65" s="49"/>
      <c r="BD65" s="49"/>
      <c r="BE65" s="135"/>
      <c r="BF65" s="49"/>
      <c r="BG65" s="49"/>
      <c r="BH65" s="49"/>
      <c r="BI65" s="135"/>
      <c r="BJ65" s="75"/>
      <c r="BK65" s="75"/>
      <c r="BL65" s="75"/>
      <c r="BM65" s="157"/>
      <c r="BN65" s="75"/>
      <c r="BO65" s="75"/>
      <c r="BP65" s="75"/>
      <c r="BQ65" s="135"/>
      <c r="BR65" s="50">
        <v>2</v>
      </c>
      <c r="BS65" s="35">
        <v>76.7</v>
      </c>
      <c r="BT65" s="24">
        <v>76.900000000000006</v>
      </c>
      <c r="BU65" s="149">
        <v>1004.5</v>
      </c>
      <c r="BV65" s="24">
        <v>1005</v>
      </c>
      <c r="BW65" s="24">
        <v>0</v>
      </c>
      <c r="BX65" s="24">
        <v>1</v>
      </c>
      <c r="BY65" s="35">
        <v>7.7</v>
      </c>
      <c r="BZ65" s="24">
        <v>2</v>
      </c>
      <c r="CA65" s="24" t="s">
        <v>67</v>
      </c>
      <c r="CB65" s="24">
        <v>9</v>
      </c>
      <c r="CI65" s="171">
        <f t="shared" si="0"/>
        <v>0</v>
      </c>
      <c r="CJ65" s="172">
        <f t="shared" si="1"/>
        <v>0</v>
      </c>
      <c r="CK65" s="172">
        <f t="shared" si="2"/>
        <v>0</v>
      </c>
      <c r="CL65" s="48">
        <f t="shared" si="3"/>
        <v>0</v>
      </c>
    </row>
    <row r="66" spans="1:90" s="48" customFormat="1" x14ac:dyDescent="0.25">
      <c r="A66" s="93">
        <v>42490</v>
      </c>
      <c r="B66" s="47" t="str">
        <f t="shared" si="6"/>
        <v>16121</v>
      </c>
      <c r="C66" s="48" t="s">
        <v>42</v>
      </c>
      <c r="D66" s="48" t="s">
        <v>61</v>
      </c>
      <c r="E66" s="24">
        <v>9</v>
      </c>
      <c r="F66" s="24">
        <v>4</v>
      </c>
      <c r="G66" s="24" t="s">
        <v>110</v>
      </c>
      <c r="H66" s="24">
        <v>656</v>
      </c>
      <c r="I66" s="24">
        <f t="shared" si="7"/>
        <v>56</v>
      </c>
      <c r="J66" s="20" t="s">
        <v>67</v>
      </c>
      <c r="K66" s="18"/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/>
      <c r="S66" s="24"/>
      <c r="T66" s="24"/>
      <c r="U66" s="137"/>
      <c r="V66" s="24"/>
      <c r="W66" s="24"/>
      <c r="X66" s="24"/>
      <c r="Y66" s="137"/>
      <c r="Z66" s="24"/>
      <c r="AA66" s="24"/>
      <c r="AB66" s="24"/>
      <c r="AC66" s="131"/>
      <c r="AG66" s="131"/>
      <c r="AH66" s="21">
        <v>0</v>
      </c>
      <c r="AI66" s="35"/>
      <c r="AJ66" s="24">
        <v>1</v>
      </c>
      <c r="AK66" s="24">
        <v>0</v>
      </c>
      <c r="AL66" s="24">
        <v>0</v>
      </c>
      <c r="AM66" s="24">
        <v>1</v>
      </c>
      <c r="AN66" s="24">
        <v>1</v>
      </c>
      <c r="AO66" s="24">
        <v>1</v>
      </c>
      <c r="AP66" s="24"/>
      <c r="AQ66" s="36"/>
      <c r="AR66" s="36"/>
      <c r="AS66" s="128"/>
      <c r="AT66" s="36" t="s">
        <v>22</v>
      </c>
      <c r="AU66" s="35" t="s">
        <v>35</v>
      </c>
      <c r="AV66" s="48">
        <v>100</v>
      </c>
      <c r="AW66" s="131"/>
      <c r="AX66" s="49" t="s">
        <v>121</v>
      </c>
      <c r="AY66" s="24" t="s">
        <v>122</v>
      </c>
      <c r="AZ66" s="49">
        <v>215</v>
      </c>
      <c r="BA66" s="135"/>
      <c r="BB66" s="49"/>
      <c r="BC66" s="49"/>
      <c r="BD66" s="49"/>
      <c r="BE66" s="135"/>
      <c r="BF66" s="49"/>
      <c r="BG66" s="49"/>
      <c r="BH66" s="49"/>
      <c r="BI66" s="135"/>
      <c r="BJ66" s="75"/>
      <c r="BK66" s="75"/>
      <c r="BL66" s="75"/>
      <c r="BM66" s="157"/>
      <c r="BN66" s="75"/>
      <c r="BO66" s="75"/>
      <c r="BP66" s="75"/>
      <c r="BQ66" s="135"/>
      <c r="BR66" s="50">
        <v>2</v>
      </c>
      <c r="BS66" s="35">
        <v>76.7</v>
      </c>
      <c r="BT66" s="24">
        <v>76.900000000000006</v>
      </c>
      <c r="BU66" s="149">
        <v>1004.5</v>
      </c>
      <c r="BV66" s="24">
        <v>1005</v>
      </c>
      <c r="BW66" s="24">
        <v>0</v>
      </c>
      <c r="BX66" s="24">
        <v>1</v>
      </c>
      <c r="BY66" s="35">
        <v>9.8000000000000007</v>
      </c>
      <c r="BZ66" s="24">
        <v>2</v>
      </c>
      <c r="CA66" s="24" t="s">
        <v>67</v>
      </c>
      <c r="CB66" s="24">
        <v>9</v>
      </c>
      <c r="CI66" s="171">
        <f t="shared" si="0"/>
        <v>0</v>
      </c>
      <c r="CJ66" s="172">
        <f t="shared" si="1"/>
        <v>0</v>
      </c>
      <c r="CK66" s="172">
        <f t="shared" si="2"/>
        <v>0</v>
      </c>
      <c r="CL66" s="48">
        <f t="shared" si="3"/>
        <v>0</v>
      </c>
    </row>
    <row r="67" spans="1:90" s="48" customFormat="1" x14ac:dyDescent="0.25">
      <c r="A67" s="93">
        <v>42490</v>
      </c>
      <c r="B67" s="47" t="str">
        <f t="shared" si="6"/>
        <v>16121</v>
      </c>
      <c r="C67" s="48" t="s">
        <v>42</v>
      </c>
      <c r="D67" s="48" t="s">
        <v>61</v>
      </c>
      <c r="E67" s="24">
        <v>9</v>
      </c>
      <c r="F67" s="24">
        <v>5</v>
      </c>
      <c r="G67" s="24" t="s">
        <v>110</v>
      </c>
      <c r="H67" s="24">
        <v>646</v>
      </c>
      <c r="I67" s="24">
        <f t="shared" si="7"/>
        <v>46</v>
      </c>
      <c r="J67" s="20" t="s">
        <v>67</v>
      </c>
      <c r="K67" s="18"/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/>
      <c r="S67" s="24"/>
      <c r="T67" s="24"/>
      <c r="U67" s="137"/>
      <c r="V67" s="24"/>
      <c r="W67" s="24"/>
      <c r="X67" s="24"/>
      <c r="Y67" s="137"/>
      <c r="Z67" s="24"/>
      <c r="AA67" s="24"/>
      <c r="AB67" s="24"/>
      <c r="AC67" s="131"/>
      <c r="AG67" s="131"/>
      <c r="AH67" s="21">
        <v>0</v>
      </c>
      <c r="AI67" s="35"/>
      <c r="AJ67" s="24">
        <v>1</v>
      </c>
      <c r="AK67" s="24">
        <v>0</v>
      </c>
      <c r="AL67" s="24">
        <v>1</v>
      </c>
      <c r="AM67" s="24">
        <v>1</v>
      </c>
      <c r="AN67" s="24">
        <v>1</v>
      </c>
      <c r="AO67" s="24">
        <v>1</v>
      </c>
      <c r="AP67" s="24"/>
      <c r="AQ67" s="36"/>
      <c r="AR67" s="36"/>
      <c r="AS67" s="128"/>
      <c r="AT67" s="36" t="s">
        <v>22</v>
      </c>
      <c r="AU67" s="35" t="s">
        <v>35</v>
      </c>
      <c r="AV67" s="48">
        <v>130</v>
      </c>
      <c r="AW67" s="131"/>
      <c r="AX67" s="49" t="s">
        <v>22</v>
      </c>
      <c r="AY67" s="24" t="s">
        <v>22</v>
      </c>
      <c r="AZ67" s="49">
        <v>245</v>
      </c>
      <c r="BA67" s="135"/>
      <c r="BB67" s="49"/>
      <c r="BC67" s="49"/>
      <c r="BD67" s="49"/>
      <c r="BE67" s="135"/>
      <c r="BF67" s="49"/>
      <c r="BG67" s="49"/>
      <c r="BH67" s="49"/>
      <c r="BI67" s="135"/>
      <c r="BJ67" s="75"/>
      <c r="BK67" s="75"/>
      <c r="BL67" s="75"/>
      <c r="BM67" s="157"/>
      <c r="BN67" s="75"/>
      <c r="BO67" s="75"/>
      <c r="BP67" s="75"/>
      <c r="BQ67" s="135"/>
      <c r="BR67" s="50">
        <v>2</v>
      </c>
      <c r="BS67" s="35">
        <v>76.7</v>
      </c>
      <c r="BT67" s="24">
        <v>76.900000000000006</v>
      </c>
      <c r="BU67" s="149">
        <v>1004.5</v>
      </c>
      <c r="BV67" s="24">
        <v>1005</v>
      </c>
      <c r="BW67" s="24">
        <v>0</v>
      </c>
      <c r="BX67" s="24">
        <v>1</v>
      </c>
      <c r="BY67" s="35">
        <v>8</v>
      </c>
      <c r="BZ67" s="24">
        <v>2</v>
      </c>
      <c r="CA67" s="24" t="s">
        <v>67</v>
      </c>
      <c r="CB67" s="24">
        <v>9</v>
      </c>
      <c r="CI67" s="171">
        <f t="shared" si="0"/>
        <v>0</v>
      </c>
      <c r="CJ67" s="172">
        <f t="shared" si="1"/>
        <v>0</v>
      </c>
      <c r="CK67" s="172">
        <f t="shared" si="2"/>
        <v>0</v>
      </c>
      <c r="CL67" s="48">
        <f t="shared" si="3"/>
        <v>0</v>
      </c>
    </row>
    <row r="68" spans="1:90" s="48" customFormat="1" x14ac:dyDescent="0.25">
      <c r="A68" s="93">
        <v>42490</v>
      </c>
      <c r="B68" s="47" t="str">
        <f t="shared" ref="B68:B108" si="8">RIGHT(YEAR(A68),2)&amp;TEXT(A68-DATE(YEAR(A68),1,0),"000")</f>
        <v>16121</v>
      </c>
      <c r="C68" s="48" t="s">
        <v>42</v>
      </c>
      <c r="D68" s="48" t="s">
        <v>61</v>
      </c>
      <c r="E68" s="24">
        <v>9</v>
      </c>
      <c r="F68" s="24">
        <v>6</v>
      </c>
      <c r="G68" s="24" t="s">
        <v>110</v>
      </c>
      <c r="H68" s="24">
        <v>638</v>
      </c>
      <c r="I68" s="24">
        <f t="shared" ref="I68:I76" si="9">H68-600</f>
        <v>38</v>
      </c>
      <c r="J68" s="20" t="s">
        <v>67</v>
      </c>
      <c r="K68" s="18"/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/>
      <c r="S68" s="24"/>
      <c r="T68" s="24"/>
      <c r="U68" s="137"/>
      <c r="V68" s="24"/>
      <c r="W68" s="24"/>
      <c r="X68" s="24"/>
      <c r="Y68" s="137"/>
      <c r="Z68" s="24"/>
      <c r="AA68" s="24"/>
      <c r="AB68" s="24"/>
      <c r="AC68" s="131"/>
      <c r="AG68" s="131"/>
      <c r="AH68" s="21">
        <v>0</v>
      </c>
      <c r="AI68" s="35"/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/>
      <c r="AQ68" s="36"/>
      <c r="AR68" s="36"/>
      <c r="AS68" s="128"/>
      <c r="AU68" s="35"/>
      <c r="AW68" s="131"/>
      <c r="AX68" s="49"/>
      <c r="AY68" s="24"/>
      <c r="AZ68" s="49"/>
      <c r="BA68" s="135"/>
      <c r="BB68" s="49"/>
      <c r="BC68" s="49"/>
      <c r="BD68" s="49"/>
      <c r="BE68" s="135"/>
      <c r="BF68" s="49"/>
      <c r="BG68" s="49"/>
      <c r="BH68" s="49"/>
      <c r="BI68" s="135"/>
      <c r="BJ68" s="75"/>
      <c r="BK68" s="75"/>
      <c r="BL68" s="75"/>
      <c r="BM68" s="157"/>
      <c r="BN68" s="75"/>
      <c r="BO68" s="75"/>
      <c r="BP68" s="75"/>
      <c r="BQ68" s="135"/>
      <c r="BR68" s="50"/>
      <c r="BS68" s="35">
        <v>76.7</v>
      </c>
      <c r="BT68" s="24">
        <v>76.900000000000006</v>
      </c>
      <c r="BU68" s="149">
        <v>1004.5</v>
      </c>
      <c r="BV68" s="24">
        <v>1005</v>
      </c>
      <c r="BW68" s="24">
        <v>0</v>
      </c>
      <c r="BX68" s="24">
        <v>1</v>
      </c>
      <c r="BY68" s="35">
        <v>11.5</v>
      </c>
      <c r="BZ68" s="24">
        <v>2</v>
      </c>
      <c r="CA68" s="24" t="s">
        <v>67</v>
      </c>
      <c r="CB68" s="24">
        <v>9</v>
      </c>
      <c r="CI68" s="171">
        <f t="shared" si="0"/>
        <v>0</v>
      </c>
      <c r="CJ68" s="172">
        <f t="shared" si="1"/>
        <v>0</v>
      </c>
      <c r="CK68" s="172">
        <f t="shared" si="2"/>
        <v>0</v>
      </c>
      <c r="CL68" s="48">
        <f t="shared" si="3"/>
        <v>0</v>
      </c>
    </row>
    <row r="69" spans="1:90" s="56" customFormat="1" x14ac:dyDescent="0.25">
      <c r="A69" s="54">
        <v>42490</v>
      </c>
      <c r="B69" s="55" t="str">
        <f t="shared" si="8"/>
        <v>16121</v>
      </c>
      <c r="C69" s="56" t="s">
        <v>42</v>
      </c>
      <c r="D69" s="56" t="s">
        <v>61</v>
      </c>
      <c r="E69" s="57">
        <v>9</v>
      </c>
      <c r="F69" s="57">
        <v>7</v>
      </c>
      <c r="G69" s="57" t="s">
        <v>110</v>
      </c>
      <c r="H69" s="57">
        <v>640</v>
      </c>
      <c r="I69" s="57">
        <f t="shared" si="9"/>
        <v>40</v>
      </c>
      <c r="J69" s="63" t="s">
        <v>67</v>
      </c>
      <c r="K69" s="19"/>
      <c r="L69" s="57">
        <v>0</v>
      </c>
      <c r="M69" s="57">
        <v>0</v>
      </c>
      <c r="N69" s="57">
        <v>0</v>
      </c>
      <c r="O69" s="57">
        <v>0</v>
      </c>
      <c r="P69" s="57">
        <v>0</v>
      </c>
      <c r="Q69" s="57">
        <v>0</v>
      </c>
      <c r="R69" s="57"/>
      <c r="S69" s="57"/>
      <c r="T69" s="57"/>
      <c r="U69" s="138"/>
      <c r="V69" s="57"/>
      <c r="W69" s="57"/>
      <c r="X69" s="57"/>
      <c r="Y69" s="138"/>
      <c r="Z69" s="57"/>
      <c r="AA69" s="57"/>
      <c r="AB69" s="57"/>
      <c r="AC69" s="129"/>
      <c r="AG69" s="129"/>
      <c r="AH69" s="58">
        <v>0</v>
      </c>
      <c r="AI69" s="19"/>
      <c r="AJ69" s="57">
        <v>0</v>
      </c>
      <c r="AK69" s="57">
        <v>0</v>
      </c>
      <c r="AL69" s="57">
        <v>0</v>
      </c>
      <c r="AM69" s="57">
        <v>0</v>
      </c>
      <c r="AN69" s="57">
        <v>0</v>
      </c>
      <c r="AO69" s="57">
        <v>0</v>
      </c>
      <c r="AP69" s="57"/>
      <c r="AS69" s="129"/>
      <c r="AU69" s="19"/>
      <c r="AW69" s="129"/>
      <c r="AX69" s="59"/>
      <c r="AY69" s="57"/>
      <c r="AZ69" s="59"/>
      <c r="BA69" s="136"/>
      <c r="BB69" s="59"/>
      <c r="BC69" s="59"/>
      <c r="BD69" s="59"/>
      <c r="BE69" s="136"/>
      <c r="BF69" s="59"/>
      <c r="BG69" s="59"/>
      <c r="BH69" s="59"/>
      <c r="BI69" s="136"/>
      <c r="BJ69" s="75"/>
      <c r="BK69" s="75"/>
      <c r="BL69" s="75"/>
      <c r="BM69" s="157"/>
      <c r="BN69" s="75"/>
      <c r="BO69" s="75"/>
      <c r="BP69" s="75"/>
      <c r="BQ69" s="136"/>
      <c r="BR69" s="60"/>
      <c r="BS69" s="35">
        <v>76.7</v>
      </c>
      <c r="BT69" s="24">
        <v>76.900000000000006</v>
      </c>
      <c r="BU69" s="149">
        <v>1004.5</v>
      </c>
      <c r="BV69" s="24">
        <v>1005</v>
      </c>
      <c r="BW69" s="24">
        <v>0</v>
      </c>
      <c r="BX69" s="57">
        <v>2</v>
      </c>
      <c r="BY69" s="19">
        <v>15.2</v>
      </c>
      <c r="BZ69" s="57">
        <v>2</v>
      </c>
      <c r="CA69" s="57" t="s">
        <v>67</v>
      </c>
      <c r="CB69" s="57">
        <v>9</v>
      </c>
      <c r="CI69" s="171">
        <f t="shared" ref="CI69:CI108" si="10">IF(G69="B-C",IF(AND(SUM(L69:O69)=0,P69=1,Q69=0),1,IF(L69="-","-",0)),IF(AND(SUM(L69:O69)=0,P69=0,Q69=1),1,IF(L69="-","-",0)))</f>
        <v>0</v>
      </c>
      <c r="CJ69" s="172">
        <f t="shared" ref="CJ69:CJ108" si="11">IF(AND(SUM(L69:O69)=0,P69=1,Q69=1),1,IF(L69="-","-",0))</f>
        <v>0</v>
      </c>
      <c r="CK69" s="172">
        <f t="shared" ref="CK69:CK108" si="12">IF(G69="B-C",IF(AND(SUM(L69:O69)=0,P69=0,Q69=1),1,IF(L69="-","-",0)),IF(AND(SUM(L69:O69)=0,P69=1,Q69=0),1,IF(L69="-","-",0)))</f>
        <v>0</v>
      </c>
      <c r="CL69" s="48">
        <f t="shared" ref="CL69:CL108" si="13">IF(AND(SUM(L69:O69)&gt;0,P69=0,Q69=0),1,IF(L69="-","-",0))</f>
        <v>0</v>
      </c>
    </row>
    <row r="70" spans="1:90" s="48" customFormat="1" x14ac:dyDescent="0.25">
      <c r="A70" s="92">
        <v>42490</v>
      </c>
      <c r="B70" s="47" t="str">
        <f t="shared" si="8"/>
        <v>16121</v>
      </c>
      <c r="C70" s="48" t="s">
        <v>42</v>
      </c>
      <c r="D70" s="94" t="s">
        <v>24</v>
      </c>
      <c r="E70" s="24">
        <v>10</v>
      </c>
      <c r="F70" s="24">
        <v>1</v>
      </c>
      <c r="G70" s="24" t="s">
        <v>110</v>
      </c>
      <c r="H70" s="24">
        <v>729</v>
      </c>
      <c r="I70" s="24">
        <f t="shared" si="9"/>
        <v>129</v>
      </c>
      <c r="J70" s="20" t="s">
        <v>67</v>
      </c>
      <c r="K70" s="18"/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/>
      <c r="S70" s="24"/>
      <c r="T70" s="24"/>
      <c r="U70" s="137"/>
      <c r="V70" s="24"/>
      <c r="W70" s="24"/>
      <c r="X70" s="24"/>
      <c r="Y70" s="137"/>
      <c r="Z70" s="24"/>
      <c r="AA70" s="24"/>
      <c r="AB70" s="24"/>
      <c r="AC70" s="131"/>
      <c r="AG70" s="131"/>
      <c r="AH70" s="21">
        <v>0</v>
      </c>
      <c r="AI70" s="35"/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/>
      <c r="AQ70" s="36"/>
      <c r="AR70" s="36"/>
      <c r="AS70" s="128"/>
      <c r="AU70" s="35"/>
      <c r="AW70" s="131"/>
      <c r="AX70" s="49"/>
      <c r="AY70" s="24"/>
      <c r="AZ70" s="49"/>
      <c r="BA70" s="135"/>
      <c r="BB70" s="49"/>
      <c r="BC70" s="49"/>
      <c r="BD70" s="49"/>
      <c r="BE70" s="135"/>
      <c r="BF70" s="49"/>
      <c r="BG70" s="49"/>
      <c r="BH70" s="49"/>
      <c r="BI70" s="135"/>
      <c r="BJ70" s="75"/>
      <c r="BK70" s="75"/>
      <c r="BL70" s="75"/>
      <c r="BM70" s="157"/>
      <c r="BN70" s="75"/>
      <c r="BO70" s="75"/>
      <c r="BP70" s="75"/>
      <c r="BQ70" s="135"/>
      <c r="BR70" s="50"/>
      <c r="BS70" s="35">
        <v>77.400000000000006</v>
      </c>
      <c r="BT70" s="24">
        <v>78.2</v>
      </c>
      <c r="BU70" s="149">
        <v>1006.9</v>
      </c>
      <c r="BV70" s="24">
        <v>1006.5</v>
      </c>
      <c r="BW70" s="24">
        <v>0</v>
      </c>
      <c r="BX70" s="24">
        <v>1</v>
      </c>
      <c r="BY70" s="35">
        <v>9.8000000000000007</v>
      </c>
      <c r="BZ70" s="24">
        <v>2</v>
      </c>
      <c r="CA70" s="24" t="s">
        <v>67</v>
      </c>
      <c r="CB70" s="24">
        <v>9</v>
      </c>
      <c r="CI70" s="171">
        <f t="shared" si="10"/>
        <v>0</v>
      </c>
      <c r="CJ70" s="172">
        <f t="shared" si="11"/>
        <v>0</v>
      </c>
      <c r="CK70" s="172">
        <f t="shared" si="12"/>
        <v>0</v>
      </c>
      <c r="CL70" s="48">
        <f t="shared" si="13"/>
        <v>0</v>
      </c>
    </row>
    <row r="71" spans="1:90" s="48" customFormat="1" x14ac:dyDescent="0.25">
      <c r="A71" s="93">
        <v>42490</v>
      </c>
      <c r="B71" s="47" t="str">
        <f t="shared" si="8"/>
        <v>16121</v>
      </c>
      <c r="C71" s="48" t="s">
        <v>42</v>
      </c>
      <c r="D71" s="36" t="s">
        <v>24</v>
      </c>
      <c r="E71" s="24">
        <v>10</v>
      </c>
      <c r="F71" s="24">
        <v>2</v>
      </c>
      <c r="G71" s="24" t="s">
        <v>110</v>
      </c>
      <c r="H71" s="24">
        <v>720</v>
      </c>
      <c r="I71" s="24">
        <f t="shared" si="9"/>
        <v>120</v>
      </c>
      <c r="J71" s="20" t="s">
        <v>67</v>
      </c>
      <c r="K71" s="18"/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/>
      <c r="S71" s="24"/>
      <c r="T71" s="24"/>
      <c r="U71" s="137"/>
      <c r="V71" s="24"/>
      <c r="W71" s="24"/>
      <c r="X71" s="24"/>
      <c r="Y71" s="137"/>
      <c r="Z71" s="24"/>
      <c r="AA71" s="24"/>
      <c r="AB71" s="24"/>
      <c r="AC71" s="131"/>
      <c r="AG71" s="131"/>
      <c r="AH71" s="21">
        <v>0</v>
      </c>
      <c r="AI71" s="35"/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/>
      <c r="AQ71" s="36"/>
      <c r="AR71" s="36"/>
      <c r="AS71" s="128"/>
      <c r="AU71" s="35"/>
      <c r="AW71" s="131"/>
      <c r="AX71" s="49"/>
      <c r="AY71" s="24"/>
      <c r="AZ71" s="49"/>
      <c r="BA71" s="135"/>
      <c r="BB71" s="49"/>
      <c r="BC71" s="49"/>
      <c r="BD71" s="49"/>
      <c r="BE71" s="135"/>
      <c r="BF71" s="49"/>
      <c r="BG71" s="49"/>
      <c r="BH71" s="49"/>
      <c r="BI71" s="135"/>
      <c r="BJ71" s="75"/>
      <c r="BK71" s="75"/>
      <c r="BL71" s="75"/>
      <c r="BM71" s="157"/>
      <c r="BN71" s="75"/>
      <c r="BO71" s="75"/>
      <c r="BP71" s="75"/>
      <c r="BQ71" s="135"/>
      <c r="BR71" s="50"/>
      <c r="BS71" s="78">
        <v>77.400000000000006</v>
      </c>
      <c r="BT71" s="38">
        <v>78.2</v>
      </c>
      <c r="BU71" s="88">
        <v>1006.9</v>
      </c>
      <c r="BV71" s="38">
        <v>1006.5</v>
      </c>
      <c r="BW71" s="38">
        <v>0</v>
      </c>
      <c r="BX71" s="38">
        <v>1</v>
      </c>
      <c r="BY71" s="18">
        <v>12.2</v>
      </c>
      <c r="BZ71" s="38">
        <v>2</v>
      </c>
      <c r="CA71" s="38" t="s">
        <v>67</v>
      </c>
      <c r="CB71" s="24">
        <v>9</v>
      </c>
      <c r="CI71" s="171">
        <f t="shared" si="10"/>
        <v>0</v>
      </c>
      <c r="CJ71" s="172">
        <f t="shared" si="11"/>
        <v>0</v>
      </c>
      <c r="CK71" s="172">
        <f t="shared" si="12"/>
        <v>0</v>
      </c>
      <c r="CL71" s="48">
        <f t="shared" si="13"/>
        <v>0</v>
      </c>
    </row>
    <row r="72" spans="1:90" s="48" customFormat="1" x14ac:dyDescent="0.25">
      <c r="A72" s="93">
        <v>42490</v>
      </c>
      <c r="B72" s="47" t="str">
        <f t="shared" si="8"/>
        <v>16121</v>
      </c>
      <c r="C72" s="48" t="s">
        <v>42</v>
      </c>
      <c r="D72" s="36" t="s">
        <v>24</v>
      </c>
      <c r="E72" s="24">
        <v>10</v>
      </c>
      <c r="F72" s="24">
        <v>3</v>
      </c>
      <c r="G72" s="24" t="s">
        <v>110</v>
      </c>
      <c r="H72" s="24">
        <v>711</v>
      </c>
      <c r="I72" s="24">
        <f t="shared" si="9"/>
        <v>111</v>
      </c>
      <c r="J72" s="20" t="s">
        <v>67</v>
      </c>
      <c r="K72" s="18"/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/>
      <c r="S72" s="24"/>
      <c r="T72" s="24"/>
      <c r="U72" s="137"/>
      <c r="V72" s="24"/>
      <c r="W72" s="24"/>
      <c r="X72" s="24"/>
      <c r="Y72" s="137"/>
      <c r="Z72" s="24"/>
      <c r="AA72" s="24"/>
      <c r="AB72" s="24"/>
      <c r="AC72" s="131"/>
      <c r="AG72" s="131"/>
      <c r="AH72" s="21">
        <v>0</v>
      </c>
      <c r="AI72" s="35"/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/>
      <c r="AQ72" s="36"/>
      <c r="AR72" s="36"/>
      <c r="AS72" s="128"/>
      <c r="AU72" s="35"/>
      <c r="AW72" s="131"/>
      <c r="AX72" s="49"/>
      <c r="AY72" s="24"/>
      <c r="AZ72" s="49"/>
      <c r="BA72" s="135"/>
      <c r="BB72" s="49"/>
      <c r="BC72" s="49"/>
      <c r="BD72" s="49"/>
      <c r="BE72" s="135"/>
      <c r="BF72" s="49"/>
      <c r="BG72" s="49"/>
      <c r="BH72" s="49"/>
      <c r="BI72" s="135"/>
      <c r="BJ72" s="75"/>
      <c r="BK72" s="75"/>
      <c r="BL72" s="75"/>
      <c r="BM72" s="157"/>
      <c r="BN72" s="75"/>
      <c r="BO72" s="75"/>
      <c r="BP72" s="75"/>
      <c r="BQ72" s="135"/>
      <c r="BR72" s="50"/>
      <c r="BS72" s="78">
        <v>77.400000000000006</v>
      </c>
      <c r="BT72" s="38">
        <v>78.2</v>
      </c>
      <c r="BU72" s="88">
        <v>1006.9</v>
      </c>
      <c r="BV72" s="38">
        <v>1006.5</v>
      </c>
      <c r="BW72" s="38">
        <v>0</v>
      </c>
      <c r="BX72" s="38">
        <v>1</v>
      </c>
      <c r="BY72" s="18">
        <v>7.1</v>
      </c>
      <c r="BZ72" s="38">
        <v>2</v>
      </c>
      <c r="CA72" s="38" t="s">
        <v>67</v>
      </c>
      <c r="CB72" s="24">
        <v>9</v>
      </c>
      <c r="CI72" s="171">
        <f t="shared" si="10"/>
        <v>0</v>
      </c>
      <c r="CJ72" s="172">
        <f t="shared" si="11"/>
        <v>0</v>
      </c>
      <c r="CK72" s="172">
        <f t="shared" si="12"/>
        <v>0</v>
      </c>
      <c r="CL72" s="48">
        <f t="shared" si="13"/>
        <v>0</v>
      </c>
    </row>
    <row r="73" spans="1:90" s="48" customFormat="1" x14ac:dyDescent="0.25">
      <c r="A73" s="93">
        <v>42490</v>
      </c>
      <c r="B73" s="47" t="str">
        <f t="shared" si="8"/>
        <v>16121</v>
      </c>
      <c r="C73" s="48" t="s">
        <v>42</v>
      </c>
      <c r="D73" s="36" t="s">
        <v>24</v>
      </c>
      <c r="E73" s="24">
        <v>10</v>
      </c>
      <c r="F73" s="24">
        <v>4</v>
      </c>
      <c r="G73" s="24" t="s">
        <v>110</v>
      </c>
      <c r="H73" s="24">
        <v>702</v>
      </c>
      <c r="I73" s="24">
        <f t="shared" si="9"/>
        <v>102</v>
      </c>
      <c r="J73" s="20" t="s">
        <v>67</v>
      </c>
      <c r="K73" s="18"/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/>
      <c r="S73" s="24"/>
      <c r="T73" s="24"/>
      <c r="U73" s="137"/>
      <c r="V73" s="24"/>
      <c r="W73" s="24"/>
      <c r="X73" s="24"/>
      <c r="Y73" s="137"/>
      <c r="Z73" s="24"/>
      <c r="AA73" s="24"/>
      <c r="AB73" s="24"/>
      <c r="AC73" s="131"/>
      <c r="AG73" s="131"/>
      <c r="AH73" s="21">
        <v>0</v>
      </c>
      <c r="AI73" s="35"/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/>
      <c r="AQ73" s="36"/>
      <c r="AR73" s="36"/>
      <c r="AS73" s="128"/>
      <c r="AU73" s="35"/>
      <c r="AW73" s="131"/>
      <c r="AX73" s="49"/>
      <c r="AY73" s="24"/>
      <c r="AZ73" s="49"/>
      <c r="BA73" s="135"/>
      <c r="BB73" s="49"/>
      <c r="BC73" s="49"/>
      <c r="BD73" s="49"/>
      <c r="BE73" s="135"/>
      <c r="BF73" s="49"/>
      <c r="BG73" s="49"/>
      <c r="BH73" s="49"/>
      <c r="BI73" s="135"/>
      <c r="BJ73" s="75"/>
      <c r="BK73" s="75"/>
      <c r="BL73" s="75"/>
      <c r="BM73" s="157"/>
      <c r="BN73" s="75"/>
      <c r="BO73" s="75"/>
      <c r="BP73" s="75"/>
      <c r="BQ73" s="135"/>
      <c r="BR73" s="50"/>
      <c r="BS73" s="78">
        <v>77.400000000000006</v>
      </c>
      <c r="BT73" s="38">
        <v>78.2</v>
      </c>
      <c r="BU73" s="88">
        <v>1006.9</v>
      </c>
      <c r="BV73" s="38">
        <v>1006.5</v>
      </c>
      <c r="BW73" s="38">
        <v>0</v>
      </c>
      <c r="BX73" s="38">
        <v>1</v>
      </c>
      <c r="BY73" s="18">
        <v>6.7</v>
      </c>
      <c r="BZ73" s="38">
        <v>2</v>
      </c>
      <c r="CA73" s="38" t="s">
        <v>67</v>
      </c>
      <c r="CB73" s="24">
        <v>9</v>
      </c>
      <c r="CI73" s="171">
        <f t="shared" si="10"/>
        <v>0</v>
      </c>
      <c r="CJ73" s="172">
        <f t="shared" si="11"/>
        <v>0</v>
      </c>
      <c r="CK73" s="172">
        <f t="shared" si="12"/>
        <v>0</v>
      </c>
      <c r="CL73" s="48">
        <f t="shared" si="13"/>
        <v>0</v>
      </c>
    </row>
    <row r="74" spans="1:90" s="48" customFormat="1" x14ac:dyDescent="0.25">
      <c r="A74" s="93">
        <v>42490</v>
      </c>
      <c r="B74" s="47" t="str">
        <f t="shared" si="8"/>
        <v>16121</v>
      </c>
      <c r="C74" s="48" t="s">
        <v>42</v>
      </c>
      <c r="D74" s="36" t="s">
        <v>24</v>
      </c>
      <c r="E74" s="24">
        <v>10</v>
      </c>
      <c r="F74" s="24">
        <v>5</v>
      </c>
      <c r="G74" s="24" t="s">
        <v>110</v>
      </c>
      <c r="H74" s="24">
        <v>654</v>
      </c>
      <c r="I74" s="24">
        <f t="shared" si="9"/>
        <v>54</v>
      </c>
      <c r="J74" s="20" t="s">
        <v>67</v>
      </c>
      <c r="K74" s="18"/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/>
      <c r="S74" s="24"/>
      <c r="T74" s="24"/>
      <c r="U74" s="137"/>
      <c r="V74" s="24"/>
      <c r="W74" s="24"/>
      <c r="X74" s="24"/>
      <c r="Y74" s="137"/>
      <c r="Z74" s="24"/>
      <c r="AA74" s="24"/>
      <c r="AB74" s="24"/>
      <c r="AC74" s="131"/>
      <c r="AG74" s="131"/>
      <c r="AH74" s="21">
        <v>0</v>
      </c>
      <c r="AI74" s="35"/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/>
      <c r="AQ74" s="36"/>
      <c r="AR74" s="36"/>
      <c r="AS74" s="128"/>
      <c r="AU74" s="35"/>
      <c r="AW74" s="131"/>
      <c r="AX74" s="49"/>
      <c r="AY74" s="24"/>
      <c r="AZ74" s="49"/>
      <c r="BA74" s="135"/>
      <c r="BB74" s="49"/>
      <c r="BC74" s="49"/>
      <c r="BD74" s="49"/>
      <c r="BE74" s="135"/>
      <c r="BF74" s="49"/>
      <c r="BG74" s="49"/>
      <c r="BH74" s="49"/>
      <c r="BI74" s="135"/>
      <c r="BJ74" s="75"/>
      <c r="BK74" s="75"/>
      <c r="BL74" s="75"/>
      <c r="BM74" s="157"/>
      <c r="BN74" s="75"/>
      <c r="BO74" s="75"/>
      <c r="BP74" s="75"/>
      <c r="BQ74" s="135"/>
      <c r="BR74" s="50"/>
      <c r="BS74" s="78">
        <v>77.400000000000006</v>
      </c>
      <c r="BT74" s="38">
        <v>78.2</v>
      </c>
      <c r="BU74" s="88">
        <v>1006.9</v>
      </c>
      <c r="BV74" s="38">
        <v>1006.5</v>
      </c>
      <c r="BW74" s="38">
        <v>0</v>
      </c>
      <c r="BX74" s="38">
        <v>1</v>
      </c>
      <c r="BY74" s="18">
        <v>12.4</v>
      </c>
      <c r="BZ74" s="38">
        <v>2</v>
      </c>
      <c r="CA74" s="38" t="s">
        <v>67</v>
      </c>
      <c r="CB74" s="24">
        <v>9</v>
      </c>
      <c r="CI74" s="171">
        <f t="shared" si="10"/>
        <v>0</v>
      </c>
      <c r="CJ74" s="172">
        <f t="shared" si="11"/>
        <v>0</v>
      </c>
      <c r="CK74" s="172">
        <f t="shared" si="12"/>
        <v>0</v>
      </c>
      <c r="CL74" s="48">
        <f t="shared" si="13"/>
        <v>0</v>
      </c>
    </row>
    <row r="75" spans="1:90" s="48" customFormat="1" x14ac:dyDescent="0.25">
      <c r="A75" s="93">
        <v>42490</v>
      </c>
      <c r="B75" s="47" t="str">
        <f t="shared" si="8"/>
        <v>16121</v>
      </c>
      <c r="C75" s="48" t="s">
        <v>42</v>
      </c>
      <c r="D75" s="36" t="s">
        <v>24</v>
      </c>
      <c r="E75" s="24">
        <v>10</v>
      </c>
      <c r="F75" s="24">
        <v>6</v>
      </c>
      <c r="G75" s="24" t="s">
        <v>110</v>
      </c>
      <c r="H75" s="24">
        <v>640</v>
      </c>
      <c r="I75" s="24">
        <f t="shared" si="9"/>
        <v>40</v>
      </c>
      <c r="J75" s="20" t="s">
        <v>67</v>
      </c>
      <c r="K75" s="18"/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/>
      <c r="S75" s="24"/>
      <c r="T75" s="24"/>
      <c r="U75" s="137"/>
      <c r="V75" s="24"/>
      <c r="W75" s="24"/>
      <c r="X75" s="24"/>
      <c r="Y75" s="137"/>
      <c r="Z75" s="24"/>
      <c r="AA75" s="24"/>
      <c r="AB75" s="24"/>
      <c r="AC75" s="131"/>
      <c r="AG75" s="131"/>
      <c r="AH75" s="21">
        <v>0</v>
      </c>
      <c r="AI75" s="35"/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/>
      <c r="AQ75" s="36"/>
      <c r="AR75" s="36"/>
      <c r="AS75" s="128"/>
      <c r="BJ75" s="36"/>
      <c r="BK75" s="36"/>
      <c r="BL75" s="36"/>
      <c r="BM75" s="36"/>
      <c r="BN75" s="36"/>
      <c r="BO75" s="36"/>
      <c r="BP75" s="36"/>
      <c r="BQ75" s="135"/>
      <c r="BR75" s="50"/>
      <c r="BS75" s="78">
        <v>77.400000000000006</v>
      </c>
      <c r="BT75" s="38">
        <v>78.2</v>
      </c>
      <c r="BU75" s="88">
        <v>1006.9</v>
      </c>
      <c r="BV75" s="38">
        <v>1006.5</v>
      </c>
      <c r="BW75" s="38">
        <v>0</v>
      </c>
      <c r="BX75" s="38">
        <v>1</v>
      </c>
      <c r="BY75" s="18">
        <v>14</v>
      </c>
      <c r="BZ75" s="38">
        <v>2</v>
      </c>
      <c r="CA75" s="38" t="s">
        <v>67</v>
      </c>
      <c r="CB75" s="24">
        <v>9</v>
      </c>
      <c r="CI75" s="171">
        <f t="shared" si="10"/>
        <v>0</v>
      </c>
      <c r="CJ75" s="172">
        <f t="shared" si="11"/>
        <v>0</v>
      </c>
      <c r="CK75" s="172">
        <f t="shared" si="12"/>
        <v>0</v>
      </c>
      <c r="CL75" s="48">
        <f t="shared" si="13"/>
        <v>0</v>
      </c>
    </row>
    <row r="76" spans="1:90" s="56" customFormat="1" x14ac:dyDescent="0.25">
      <c r="A76" s="54">
        <v>42490</v>
      </c>
      <c r="B76" s="55" t="str">
        <f t="shared" si="8"/>
        <v>16121</v>
      </c>
      <c r="C76" s="56" t="s">
        <v>42</v>
      </c>
      <c r="D76" s="56" t="s">
        <v>24</v>
      </c>
      <c r="E76" s="57">
        <v>10</v>
      </c>
      <c r="F76" s="57">
        <v>7</v>
      </c>
      <c r="G76" s="57" t="s">
        <v>110</v>
      </c>
      <c r="H76" s="57">
        <v>637</v>
      </c>
      <c r="I76" s="57">
        <f t="shared" si="9"/>
        <v>37</v>
      </c>
      <c r="J76" s="63" t="s">
        <v>67</v>
      </c>
      <c r="K76" s="19"/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/>
      <c r="S76" s="57"/>
      <c r="T76" s="57"/>
      <c r="U76" s="138"/>
      <c r="V76" s="57"/>
      <c r="W76" s="57"/>
      <c r="X76" s="57"/>
      <c r="Y76" s="138"/>
      <c r="Z76" s="57"/>
      <c r="AA76" s="57"/>
      <c r="AB76" s="57"/>
      <c r="AC76" s="129"/>
      <c r="AG76" s="129"/>
      <c r="AH76" s="58">
        <v>0</v>
      </c>
      <c r="AI76" s="19"/>
      <c r="AJ76" s="57">
        <v>0</v>
      </c>
      <c r="AK76" s="57">
        <v>1</v>
      </c>
      <c r="AL76" s="57">
        <v>0</v>
      </c>
      <c r="AM76" s="57">
        <v>0</v>
      </c>
      <c r="AN76" s="57">
        <v>0</v>
      </c>
      <c r="AO76" s="57">
        <v>0</v>
      </c>
      <c r="AP76" s="57" t="s">
        <v>66</v>
      </c>
      <c r="AQ76" s="56" t="s">
        <v>66</v>
      </c>
      <c r="AR76" s="56" t="s">
        <v>66</v>
      </c>
      <c r="AS76" s="129"/>
      <c r="AT76" s="56" t="s">
        <v>22</v>
      </c>
      <c r="AU76" s="19" t="s">
        <v>42</v>
      </c>
      <c r="AV76" s="56">
        <v>140</v>
      </c>
      <c r="AW76" s="129"/>
      <c r="AX76" s="59"/>
      <c r="AY76" s="57"/>
      <c r="AZ76" s="59"/>
      <c r="BA76" s="136"/>
      <c r="BB76" s="59"/>
      <c r="BC76" s="59"/>
      <c r="BD76" s="59"/>
      <c r="BE76" s="136"/>
      <c r="BF76" s="59"/>
      <c r="BG76" s="59"/>
      <c r="BH76" s="59"/>
      <c r="BI76" s="136"/>
      <c r="BJ76" s="75"/>
      <c r="BK76" s="75"/>
      <c r="BL76" s="75"/>
      <c r="BM76" s="157"/>
      <c r="BN76" s="75"/>
      <c r="BO76" s="75"/>
      <c r="BP76" s="75"/>
      <c r="BQ76" s="136"/>
      <c r="BR76" s="60">
        <v>1</v>
      </c>
      <c r="BS76" s="98">
        <v>77.400000000000006</v>
      </c>
      <c r="BT76" s="57">
        <v>78.2</v>
      </c>
      <c r="BU76" s="89">
        <v>1006.9</v>
      </c>
      <c r="BV76" s="57">
        <v>1006.5</v>
      </c>
      <c r="BW76" s="57">
        <v>0</v>
      </c>
      <c r="BX76" s="57">
        <v>1</v>
      </c>
      <c r="BY76" s="19">
        <v>7.3</v>
      </c>
      <c r="BZ76" s="57">
        <v>2</v>
      </c>
      <c r="CA76" s="57" t="s">
        <v>67</v>
      </c>
      <c r="CB76" s="57">
        <v>9</v>
      </c>
      <c r="CI76" s="171">
        <f t="shared" si="10"/>
        <v>0</v>
      </c>
      <c r="CJ76" s="172">
        <f t="shared" si="11"/>
        <v>0</v>
      </c>
      <c r="CK76" s="172">
        <f t="shared" si="12"/>
        <v>0</v>
      </c>
      <c r="CL76" s="48">
        <f t="shared" si="13"/>
        <v>0</v>
      </c>
    </row>
    <row r="77" spans="1:90" s="48" customFormat="1" x14ac:dyDescent="0.25">
      <c r="A77" s="92">
        <v>42489</v>
      </c>
      <c r="B77" s="47" t="str">
        <f t="shared" si="8"/>
        <v>16120</v>
      </c>
      <c r="C77" s="48" t="s">
        <v>42</v>
      </c>
      <c r="D77" s="94" t="s">
        <v>24</v>
      </c>
      <c r="E77" s="24">
        <v>11</v>
      </c>
      <c r="F77" s="24">
        <v>1</v>
      </c>
      <c r="G77" s="24" t="s">
        <v>110</v>
      </c>
      <c r="H77" s="24">
        <v>745</v>
      </c>
      <c r="I77" s="24">
        <f t="shared" ref="I77:I83" si="14">H77-600</f>
        <v>145</v>
      </c>
      <c r="J77" s="20" t="s">
        <v>67</v>
      </c>
      <c r="K77" s="18"/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/>
      <c r="S77" s="24"/>
      <c r="T77" s="24"/>
      <c r="U77" s="137"/>
      <c r="V77" s="24"/>
      <c r="W77" s="24"/>
      <c r="X77" s="24"/>
      <c r="Y77" s="137"/>
      <c r="Z77" s="24"/>
      <c r="AA77" s="24"/>
      <c r="AB77" s="24"/>
      <c r="AC77" s="131"/>
      <c r="AG77" s="131"/>
      <c r="AH77" s="21">
        <v>0</v>
      </c>
      <c r="AI77" s="35"/>
      <c r="AJ77" s="24">
        <v>1</v>
      </c>
      <c r="AK77" s="24">
        <v>1</v>
      </c>
      <c r="AL77" s="24">
        <v>0</v>
      </c>
      <c r="AM77" s="24">
        <v>1</v>
      </c>
      <c r="AN77" s="24">
        <v>0</v>
      </c>
      <c r="AO77" s="24">
        <v>0</v>
      </c>
      <c r="AP77" s="24" t="s">
        <v>66</v>
      </c>
      <c r="AQ77" s="36" t="s">
        <v>66</v>
      </c>
      <c r="AR77" s="36" t="s">
        <v>66</v>
      </c>
      <c r="AS77" s="128"/>
      <c r="AT77" s="48" t="s">
        <v>116</v>
      </c>
      <c r="AU77" s="35" t="s">
        <v>47</v>
      </c>
      <c r="AV77" s="48">
        <v>145</v>
      </c>
      <c r="AW77" s="131"/>
      <c r="AX77" s="49"/>
      <c r="AY77" s="24"/>
      <c r="AZ77" s="49"/>
      <c r="BA77" s="135"/>
      <c r="BB77" s="49"/>
      <c r="BC77" s="49"/>
      <c r="BD77" s="49"/>
      <c r="BE77" s="135"/>
      <c r="BF77" s="49"/>
      <c r="BG77" s="49"/>
      <c r="BH77" s="49"/>
      <c r="BI77" s="135"/>
      <c r="BJ77" s="75"/>
      <c r="BK77" s="75"/>
      <c r="BL77" s="75"/>
      <c r="BM77" s="157"/>
      <c r="BN77" s="75"/>
      <c r="BO77" s="75"/>
      <c r="BP77" s="75"/>
      <c r="BQ77" s="135"/>
      <c r="BR77" s="50">
        <v>1</v>
      </c>
      <c r="BS77" s="35">
        <v>78.400000000000006</v>
      </c>
      <c r="BT77" s="24">
        <v>77.900000000000006</v>
      </c>
      <c r="BU77" s="149">
        <v>1010.1</v>
      </c>
      <c r="BV77" s="24">
        <v>1010.1</v>
      </c>
      <c r="BW77" s="24">
        <v>0</v>
      </c>
      <c r="BX77" s="24">
        <v>1</v>
      </c>
      <c r="BY77" s="35">
        <v>11.3</v>
      </c>
      <c r="BZ77" s="24">
        <v>1</v>
      </c>
      <c r="CA77" s="24" t="s">
        <v>67</v>
      </c>
      <c r="CB77" s="38">
        <v>10</v>
      </c>
      <c r="CI77" s="171">
        <f t="shared" si="10"/>
        <v>0</v>
      </c>
      <c r="CJ77" s="172">
        <f t="shared" si="11"/>
        <v>0</v>
      </c>
      <c r="CK77" s="172">
        <f t="shared" si="12"/>
        <v>0</v>
      </c>
      <c r="CL77" s="48">
        <f t="shared" si="13"/>
        <v>0</v>
      </c>
    </row>
    <row r="78" spans="1:90" s="48" customFormat="1" x14ac:dyDescent="0.25">
      <c r="A78" s="93">
        <v>42489</v>
      </c>
      <c r="B78" s="47" t="str">
        <f t="shared" si="8"/>
        <v>16120</v>
      </c>
      <c r="C78" s="48" t="s">
        <v>42</v>
      </c>
      <c r="D78" s="36" t="s">
        <v>24</v>
      </c>
      <c r="E78" s="24">
        <v>11</v>
      </c>
      <c r="F78" s="24">
        <v>2</v>
      </c>
      <c r="G78" s="24" t="s">
        <v>110</v>
      </c>
      <c r="H78" s="24">
        <v>730</v>
      </c>
      <c r="I78" s="24">
        <f t="shared" si="14"/>
        <v>130</v>
      </c>
      <c r="J78" s="20" t="s">
        <v>67</v>
      </c>
      <c r="K78" s="18"/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/>
      <c r="S78" s="24"/>
      <c r="T78" s="24"/>
      <c r="U78" s="137"/>
      <c r="V78" s="24"/>
      <c r="W78" s="24"/>
      <c r="X78" s="24"/>
      <c r="Y78" s="137"/>
      <c r="Z78" s="24"/>
      <c r="AA78" s="24"/>
      <c r="AB78" s="24"/>
      <c r="AC78" s="131"/>
      <c r="AG78" s="131"/>
      <c r="AH78" s="21">
        <v>0</v>
      </c>
      <c r="AI78" s="35"/>
      <c r="AJ78" s="24">
        <v>1</v>
      </c>
      <c r="AK78" s="24">
        <v>1</v>
      </c>
      <c r="AL78" s="24">
        <v>1</v>
      </c>
      <c r="AM78" s="24">
        <v>0</v>
      </c>
      <c r="AN78" s="24">
        <v>0</v>
      </c>
      <c r="AO78" s="24">
        <v>0</v>
      </c>
      <c r="AP78" s="24" t="s">
        <v>66</v>
      </c>
      <c r="AQ78" s="36" t="s">
        <v>66</v>
      </c>
      <c r="AR78" s="36" t="s">
        <v>66</v>
      </c>
      <c r="AS78" s="128"/>
      <c r="AT78" s="48" t="s">
        <v>22</v>
      </c>
      <c r="AU78" s="35" t="s">
        <v>42</v>
      </c>
      <c r="AV78" s="48">
        <v>135</v>
      </c>
      <c r="AW78" s="131"/>
      <c r="AX78" s="49"/>
      <c r="AY78" s="24"/>
      <c r="AZ78" s="49"/>
      <c r="BA78" s="135"/>
      <c r="BB78" s="49"/>
      <c r="BC78" s="49"/>
      <c r="BD78" s="49"/>
      <c r="BE78" s="135"/>
      <c r="BF78" s="49"/>
      <c r="BG78" s="49"/>
      <c r="BH78" s="49"/>
      <c r="BI78" s="135"/>
      <c r="BJ78" s="75"/>
      <c r="BK78" s="75"/>
      <c r="BL78" s="75"/>
      <c r="BM78" s="157"/>
      <c r="BN78" s="75"/>
      <c r="BO78" s="75"/>
      <c r="BP78" s="75"/>
      <c r="BQ78" s="135"/>
      <c r="BR78" s="50">
        <v>1</v>
      </c>
      <c r="BS78" s="78">
        <v>78.400000000000006</v>
      </c>
      <c r="BT78" s="38">
        <v>77.900000000000006</v>
      </c>
      <c r="BU78" s="88">
        <v>1010.1</v>
      </c>
      <c r="BV78" s="38">
        <v>1010.1</v>
      </c>
      <c r="BW78" s="38">
        <v>0</v>
      </c>
      <c r="BX78" s="38">
        <v>1</v>
      </c>
      <c r="BY78" s="18">
        <v>11.1</v>
      </c>
      <c r="BZ78" s="38">
        <v>1</v>
      </c>
      <c r="CA78" s="38" t="s">
        <v>67</v>
      </c>
      <c r="CB78" s="38">
        <v>10</v>
      </c>
      <c r="CI78" s="171">
        <f t="shared" si="10"/>
        <v>0</v>
      </c>
      <c r="CJ78" s="172">
        <f t="shared" si="11"/>
        <v>0</v>
      </c>
      <c r="CK78" s="172">
        <f t="shared" si="12"/>
        <v>0</v>
      </c>
      <c r="CL78" s="48">
        <f t="shared" si="13"/>
        <v>0</v>
      </c>
    </row>
    <row r="79" spans="1:90" s="48" customFormat="1" x14ac:dyDescent="0.25">
      <c r="A79" s="93">
        <v>42489</v>
      </c>
      <c r="B79" s="47" t="str">
        <f t="shared" si="8"/>
        <v>16120</v>
      </c>
      <c r="C79" s="48" t="s">
        <v>42</v>
      </c>
      <c r="D79" s="36" t="s">
        <v>24</v>
      </c>
      <c r="E79" s="24">
        <v>11</v>
      </c>
      <c r="F79" s="24">
        <v>3</v>
      </c>
      <c r="G79" s="24" t="s">
        <v>110</v>
      </c>
      <c r="H79" s="24">
        <v>714</v>
      </c>
      <c r="I79" s="24">
        <f t="shared" si="14"/>
        <v>114</v>
      </c>
      <c r="J79" s="20" t="s">
        <v>67</v>
      </c>
      <c r="K79" s="18"/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/>
      <c r="S79" s="24"/>
      <c r="T79" s="24"/>
      <c r="U79" s="137"/>
      <c r="V79" s="24"/>
      <c r="W79" s="24"/>
      <c r="X79" s="24"/>
      <c r="Y79" s="137"/>
      <c r="Z79" s="24"/>
      <c r="AA79" s="24"/>
      <c r="AB79" s="24"/>
      <c r="AC79" s="131"/>
      <c r="AG79" s="131"/>
      <c r="AH79" s="21">
        <v>0</v>
      </c>
      <c r="AI79" s="35"/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/>
      <c r="AQ79" s="36"/>
      <c r="AR79" s="36"/>
      <c r="AS79" s="128"/>
      <c r="AU79" s="35"/>
      <c r="AW79" s="131"/>
      <c r="AX79" s="49"/>
      <c r="AY79" s="24"/>
      <c r="AZ79" s="49"/>
      <c r="BA79" s="135"/>
      <c r="BB79" s="49"/>
      <c r="BC79" s="49"/>
      <c r="BD79" s="49"/>
      <c r="BE79" s="135"/>
      <c r="BF79" s="49"/>
      <c r="BG79" s="49"/>
      <c r="BH79" s="49"/>
      <c r="BI79" s="135"/>
      <c r="BJ79" s="75"/>
      <c r="BK79" s="75"/>
      <c r="BL79" s="75"/>
      <c r="BM79" s="157"/>
      <c r="BN79" s="75"/>
      <c r="BO79" s="75"/>
      <c r="BP79" s="75"/>
      <c r="BQ79" s="135"/>
      <c r="BR79" s="50"/>
      <c r="BS79" s="78">
        <v>78.400000000000006</v>
      </c>
      <c r="BT79" s="38">
        <v>77.900000000000006</v>
      </c>
      <c r="BU79" s="88">
        <v>1010.1</v>
      </c>
      <c r="BV79" s="38">
        <v>1010.1</v>
      </c>
      <c r="BW79" s="38">
        <v>0</v>
      </c>
      <c r="BX79" s="38">
        <v>1</v>
      </c>
      <c r="BY79" s="18">
        <v>3.9</v>
      </c>
      <c r="BZ79" s="38">
        <v>1</v>
      </c>
      <c r="CA79" s="38" t="s">
        <v>67</v>
      </c>
      <c r="CB79" s="38">
        <v>10</v>
      </c>
      <c r="CI79" s="171">
        <f t="shared" si="10"/>
        <v>0</v>
      </c>
      <c r="CJ79" s="172">
        <f t="shared" si="11"/>
        <v>0</v>
      </c>
      <c r="CK79" s="172">
        <f t="shared" si="12"/>
        <v>0</v>
      </c>
      <c r="CL79" s="48">
        <f t="shared" si="13"/>
        <v>0</v>
      </c>
    </row>
    <row r="80" spans="1:90" s="48" customFormat="1" x14ac:dyDescent="0.25">
      <c r="A80" s="93">
        <v>42489</v>
      </c>
      <c r="B80" s="47" t="str">
        <f t="shared" si="8"/>
        <v>16120</v>
      </c>
      <c r="C80" s="48" t="s">
        <v>42</v>
      </c>
      <c r="D80" s="36" t="s">
        <v>24</v>
      </c>
      <c r="E80" s="24">
        <v>11</v>
      </c>
      <c r="F80" s="24">
        <v>4</v>
      </c>
      <c r="G80" s="24" t="s">
        <v>110</v>
      </c>
      <c r="H80" s="24">
        <v>656</v>
      </c>
      <c r="I80" s="24">
        <f t="shared" si="14"/>
        <v>56</v>
      </c>
      <c r="J80" s="20" t="s">
        <v>67</v>
      </c>
      <c r="K80" s="18"/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/>
      <c r="S80" s="24"/>
      <c r="T80" s="24"/>
      <c r="U80" s="137"/>
      <c r="V80" s="24"/>
      <c r="W80" s="24"/>
      <c r="X80" s="24"/>
      <c r="Y80" s="137"/>
      <c r="Z80" s="24"/>
      <c r="AA80" s="24"/>
      <c r="AB80" s="24"/>
      <c r="AC80" s="131"/>
      <c r="AG80" s="131"/>
      <c r="AH80" s="21">
        <v>0</v>
      </c>
      <c r="AI80" s="35"/>
      <c r="AJ80" s="24">
        <v>0</v>
      </c>
      <c r="AK80" s="24">
        <v>0</v>
      </c>
      <c r="AL80" s="24">
        <v>0</v>
      </c>
      <c r="AM80" s="24">
        <v>1</v>
      </c>
      <c r="AN80" s="24">
        <v>0</v>
      </c>
      <c r="AO80" s="24">
        <v>0</v>
      </c>
      <c r="AP80" s="24" t="s">
        <v>66</v>
      </c>
      <c r="AQ80" s="36" t="s">
        <v>66</v>
      </c>
      <c r="AR80" s="36" t="s">
        <v>66</v>
      </c>
      <c r="AS80" s="128"/>
      <c r="AU80" s="35"/>
      <c r="AW80" s="131"/>
      <c r="AX80" s="49"/>
      <c r="AY80" s="24"/>
      <c r="AZ80" s="49"/>
      <c r="BA80" s="135"/>
      <c r="BB80" s="49"/>
      <c r="BC80" s="49"/>
      <c r="BD80" s="49"/>
      <c r="BE80" s="135"/>
      <c r="BF80" s="49"/>
      <c r="BG80" s="49"/>
      <c r="BH80" s="49"/>
      <c r="BI80" s="135"/>
      <c r="BJ80" s="75"/>
      <c r="BK80" s="75"/>
      <c r="BL80" s="75"/>
      <c r="BM80" s="157"/>
      <c r="BN80" s="75"/>
      <c r="BO80" s="75"/>
      <c r="BP80" s="75"/>
      <c r="BQ80" s="135"/>
      <c r="BR80" s="50">
        <v>1</v>
      </c>
      <c r="BS80" s="78">
        <v>78.400000000000006</v>
      </c>
      <c r="BT80" s="38">
        <v>77.900000000000006</v>
      </c>
      <c r="BU80" s="88">
        <v>1010.1</v>
      </c>
      <c r="BV80" s="38">
        <v>1010.1</v>
      </c>
      <c r="BW80" s="38">
        <v>0</v>
      </c>
      <c r="BX80" s="38">
        <v>1</v>
      </c>
      <c r="BY80" s="18">
        <v>7.9</v>
      </c>
      <c r="BZ80" s="38">
        <v>1</v>
      </c>
      <c r="CA80" s="38" t="s">
        <v>67</v>
      </c>
      <c r="CB80" s="38">
        <v>10</v>
      </c>
      <c r="CI80" s="171">
        <f t="shared" si="10"/>
        <v>0</v>
      </c>
      <c r="CJ80" s="172">
        <f t="shared" si="11"/>
        <v>0</v>
      </c>
      <c r="CK80" s="172">
        <f t="shared" si="12"/>
        <v>0</v>
      </c>
      <c r="CL80" s="48">
        <f t="shared" si="13"/>
        <v>0</v>
      </c>
    </row>
    <row r="81" spans="1:90" s="48" customFormat="1" x14ac:dyDescent="0.25">
      <c r="A81" s="93">
        <v>42489</v>
      </c>
      <c r="B81" s="47" t="str">
        <f t="shared" si="8"/>
        <v>16120</v>
      </c>
      <c r="C81" s="48" t="s">
        <v>42</v>
      </c>
      <c r="D81" s="36" t="s">
        <v>24</v>
      </c>
      <c r="E81" s="24">
        <v>11</v>
      </c>
      <c r="F81" s="24">
        <v>5</v>
      </c>
      <c r="G81" s="24" t="s">
        <v>110</v>
      </c>
      <c r="H81" s="24">
        <v>646</v>
      </c>
      <c r="I81" s="24">
        <f t="shared" si="14"/>
        <v>46</v>
      </c>
      <c r="J81" s="20" t="s">
        <v>67</v>
      </c>
      <c r="K81" s="18"/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/>
      <c r="S81" s="24"/>
      <c r="T81" s="24"/>
      <c r="U81" s="137"/>
      <c r="V81" s="24"/>
      <c r="W81" s="24"/>
      <c r="X81" s="24"/>
      <c r="Y81" s="137"/>
      <c r="Z81" s="24"/>
      <c r="AA81" s="24"/>
      <c r="AB81" s="24"/>
      <c r="AC81" s="131"/>
      <c r="AG81" s="131"/>
      <c r="AH81" s="21">
        <v>0</v>
      </c>
      <c r="AI81" s="35"/>
      <c r="AJ81" s="24">
        <v>1</v>
      </c>
      <c r="AK81" s="24">
        <v>1</v>
      </c>
      <c r="AL81" s="24">
        <v>1</v>
      </c>
      <c r="AM81" s="24">
        <v>1</v>
      </c>
      <c r="AN81" s="24">
        <v>1</v>
      </c>
      <c r="AO81" s="24">
        <v>1</v>
      </c>
      <c r="AP81" s="24" t="s">
        <v>66</v>
      </c>
      <c r="AQ81" s="36" t="s">
        <v>66</v>
      </c>
      <c r="AR81" s="36" t="s">
        <v>66</v>
      </c>
      <c r="AS81" s="128"/>
      <c r="AT81" s="48" t="s">
        <v>116</v>
      </c>
      <c r="AU81" s="35" t="s">
        <v>42</v>
      </c>
      <c r="AV81" s="48">
        <v>210</v>
      </c>
      <c r="AW81" s="131"/>
      <c r="AX81" s="49" t="s">
        <v>23</v>
      </c>
      <c r="AY81" s="24" t="s">
        <v>19</v>
      </c>
      <c r="AZ81" s="49">
        <v>200</v>
      </c>
      <c r="BA81" s="135"/>
      <c r="BB81" s="49" t="s">
        <v>48</v>
      </c>
      <c r="BC81" s="49" t="s">
        <v>19</v>
      </c>
      <c r="BD81" s="49">
        <v>200</v>
      </c>
      <c r="BE81" s="135"/>
      <c r="BF81" s="49" t="s">
        <v>48</v>
      </c>
      <c r="BG81" s="49" t="s">
        <v>47</v>
      </c>
      <c r="BH81" s="49">
        <v>170</v>
      </c>
      <c r="BI81" s="135"/>
      <c r="BJ81" s="75" t="s">
        <v>23</v>
      </c>
      <c r="BK81" s="75" t="s">
        <v>47</v>
      </c>
      <c r="BL81" s="75">
        <v>170</v>
      </c>
      <c r="BM81" s="157"/>
      <c r="BN81" s="75" t="s">
        <v>23</v>
      </c>
      <c r="BO81" s="75" t="s">
        <v>47</v>
      </c>
      <c r="BP81" s="75">
        <v>350</v>
      </c>
      <c r="BQ81" s="135"/>
      <c r="BR81" s="50">
        <v>6</v>
      </c>
      <c r="BS81" s="78">
        <v>78.400000000000006</v>
      </c>
      <c r="BT81" s="38">
        <v>77.900000000000006</v>
      </c>
      <c r="BU81" s="88">
        <v>1010.1</v>
      </c>
      <c r="BV81" s="38">
        <v>1010.1</v>
      </c>
      <c r="BW81" s="38">
        <v>0</v>
      </c>
      <c r="BX81" s="38">
        <v>1</v>
      </c>
      <c r="BY81" s="18">
        <v>11.9</v>
      </c>
      <c r="BZ81" s="38">
        <v>1</v>
      </c>
      <c r="CA81" s="38" t="s">
        <v>67</v>
      </c>
      <c r="CB81" s="38">
        <v>10</v>
      </c>
      <c r="CI81" s="171">
        <f t="shared" si="10"/>
        <v>0</v>
      </c>
      <c r="CJ81" s="172">
        <f t="shared" si="11"/>
        <v>0</v>
      </c>
      <c r="CK81" s="172">
        <f t="shared" si="12"/>
        <v>0</v>
      </c>
      <c r="CL81" s="48">
        <f t="shared" si="13"/>
        <v>0</v>
      </c>
    </row>
    <row r="82" spans="1:90" s="48" customFormat="1" x14ac:dyDescent="0.25">
      <c r="A82" s="93">
        <v>42489</v>
      </c>
      <c r="B82" s="47" t="str">
        <f t="shared" si="8"/>
        <v>16120</v>
      </c>
      <c r="C82" s="48" t="s">
        <v>42</v>
      </c>
      <c r="D82" s="36" t="s">
        <v>24</v>
      </c>
      <c r="E82" s="24">
        <v>11</v>
      </c>
      <c r="F82" s="24">
        <v>6</v>
      </c>
      <c r="G82" s="24" t="s">
        <v>110</v>
      </c>
      <c r="H82" s="24">
        <v>636</v>
      </c>
      <c r="I82" s="24">
        <f t="shared" si="14"/>
        <v>36</v>
      </c>
      <c r="J82" s="20" t="s">
        <v>67</v>
      </c>
      <c r="K82" s="18"/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/>
      <c r="S82" s="24"/>
      <c r="T82" s="24"/>
      <c r="U82" s="137"/>
      <c r="V82" s="24"/>
      <c r="W82" s="24"/>
      <c r="X82" s="24"/>
      <c r="Y82" s="137"/>
      <c r="Z82" s="24"/>
      <c r="AA82" s="24"/>
      <c r="AB82" s="24"/>
      <c r="AC82" s="131"/>
      <c r="AG82" s="131"/>
      <c r="AH82" s="21">
        <v>0</v>
      </c>
      <c r="AI82" s="35"/>
      <c r="AJ82" s="24">
        <v>1</v>
      </c>
      <c r="AK82" s="24">
        <v>0</v>
      </c>
      <c r="AL82" s="24">
        <v>0</v>
      </c>
      <c r="AM82" s="24">
        <v>0</v>
      </c>
      <c r="AN82" s="24">
        <v>1</v>
      </c>
      <c r="AO82" s="24">
        <v>1</v>
      </c>
      <c r="AP82" s="24" t="s">
        <v>66</v>
      </c>
      <c r="AQ82" s="36" t="s">
        <v>66</v>
      </c>
      <c r="AR82" s="36" t="s">
        <v>66</v>
      </c>
      <c r="AS82" s="128"/>
      <c r="AT82" s="48" t="s">
        <v>113</v>
      </c>
      <c r="AU82" s="48" t="s">
        <v>42</v>
      </c>
      <c r="AV82" s="48">
        <v>0</v>
      </c>
      <c r="AX82" s="48" t="s">
        <v>35</v>
      </c>
      <c r="AY82" s="48" t="s">
        <v>42</v>
      </c>
      <c r="AZ82" s="48">
        <v>310</v>
      </c>
      <c r="BB82" s="48" t="s">
        <v>23</v>
      </c>
      <c r="BC82" s="48" t="s">
        <v>19</v>
      </c>
      <c r="BD82" s="48">
        <v>50</v>
      </c>
      <c r="BJ82" s="36"/>
      <c r="BK82" s="36"/>
      <c r="BL82" s="36"/>
      <c r="BM82" s="36"/>
      <c r="BN82" s="36"/>
      <c r="BO82" s="36"/>
      <c r="BP82" s="36"/>
      <c r="BQ82" s="135"/>
      <c r="BR82" s="50">
        <v>3</v>
      </c>
      <c r="BS82" s="78">
        <v>78.400000000000006</v>
      </c>
      <c r="BT82" s="38">
        <v>77.900000000000006</v>
      </c>
      <c r="BU82" s="88">
        <v>1010.1</v>
      </c>
      <c r="BV82" s="38">
        <v>1010.1</v>
      </c>
      <c r="BW82" s="38">
        <v>0</v>
      </c>
      <c r="BX82" s="38">
        <v>1</v>
      </c>
      <c r="BY82" s="18">
        <v>9.1</v>
      </c>
      <c r="BZ82" s="38">
        <v>1</v>
      </c>
      <c r="CA82" s="38" t="s">
        <v>67</v>
      </c>
      <c r="CB82" s="38">
        <v>10</v>
      </c>
      <c r="CI82" s="171">
        <f t="shared" si="10"/>
        <v>0</v>
      </c>
      <c r="CJ82" s="172">
        <f t="shared" si="11"/>
        <v>0</v>
      </c>
      <c r="CK82" s="172">
        <f t="shared" si="12"/>
        <v>0</v>
      </c>
      <c r="CL82" s="48">
        <f t="shared" si="13"/>
        <v>0</v>
      </c>
    </row>
    <row r="83" spans="1:90" s="56" customFormat="1" x14ac:dyDescent="0.25">
      <c r="A83" s="54">
        <v>42489</v>
      </c>
      <c r="B83" s="55" t="str">
        <f t="shared" si="8"/>
        <v>16120</v>
      </c>
      <c r="C83" s="56" t="s">
        <v>42</v>
      </c>
      <c r="D83" s="56" t="s">
        <v>24</v>
      </c>
      <c r="E83" s="57">
        <v>11</v>
      </c>
      <c r="F83" s="57">
        <v>7</v>
      </c>
      <c r="G83" s="57" t="s">
        <v>110</v>
      </c>
      <c r="H83" s="57">
        <v>624</v>
      </c>
      <c r="I83" s="57">
        <f t="shared" si="14"/>
        <v>24</v>
      </c>
      <c r="J83" s="63" t="s">
        <v>67</v>
      </c>
      <c r="K83" s="19"/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/>
      <c r="S83" s="57"/>
      <c r="T83" s="57"/>
      <c r="U83" s="138"/>
      <c r="V83" s="57"/>
      <c r="W83" s="57"/>
      <c r="X83" s="57"/>
      <c r="Y83" s="138"/>
      <c r="Z83" s="57"/>
      <c r="AA83" s="57"/>
      <c r="AB83" s="57"/>
      <c r="AC83" s="129"/>
      <c r="AG83" s="129"/>
      <c r="AH83" s="58">
        <v>0</v>
      </c>
      <c r="AI83" s="19"/>
      <c r="AJ83" s="57">
        <v>0</v>
      </c>
      <c r="AK83" s="57">
        <v>0</v>
      </c>
      <c r="AL83" s="57">
        <v>0</v>
      </c>
      <c r="AM83" s="57">
        <v>0</v>
      </c>
      <c r="AN83" s="57">
        <v>1</v>
      </c>
      <c r="AO83" s="57">
        <v>1</v>
      </c>
      <c r="AP83" s="57" t="s">
        <v>66</v>
      </c>
      <c r="AQ83" s="56" t="s">
        <v>66</v>
      </c>
      <c r="AR83" s="56" t="s">
        <v>66</v>
      </c>
      <c r="AS83" s="129"/>
      <c r="AT83" s="56" t="s">
        <v>116</v>
      </c>
      <c r="AU83" s="19" t="s">
        <v>47</v>
      </c>
      <c r="AV83" s="56">
        <v>230</v>
      </c>
      <c r="AW83" s="129"/>
      <c r="AX83" s="59"/>
      <c r="AY83" s="57"/>
      <c r="AZ83" s="59"/>
      <c r="BA83" s="136"/>
      <c r="BB83" s="59"/>
      <c r="BC83" s="59"/>
      <c r="BD83" s="59"/>
      <c r="BE83" s="136"/>
      <c r="BF83" s="59"/>
      <c r="BG83" s="59"/>
      <c r="BH83" s="59"/>
      <c r="BI83" s="136"/>
      <c r="BJ83" s="75"/>
      <c r="BK83" s="75"/>
      <c r="BL83" s="75"/>
      <c r="BM83" s="157"/>
      <c r="BN83" s="75"/>
      <c r="BO83" s="75"/>
      <c r="BP83" s="75"/>
      <c r="BQ83" s="136"/>
      <c r="BR83" s="60">
        <v>1</v>
      </c>
      <c r="BS83" s="98">
        <v>78.400000000000006</v>
      </c>
      <c r="BT83" s="57">
        <v>77.900000000000006</v>
      </c>
      <c r="BU83" s="89">
        <v>1010.1</v>
      </c>
      <c r="BV83" s="57">
        <v>1010.1</v>
      </c>
      <c r="BW83" s="57">
        <v>0</v>
      </c>
      <c r="BX83" s="57">
        <v>1</v>
      </c>
      <c r="BY83" s="19">
        <v>6.8</v>
      </c>
      <c r="BZ83" s="57">
        <v>2</v>
      </c>
      <c r="CA83" s="57" t="s">
        <v>67</v>
      </c>
      <c r="CB83" s="56">
        <v>10</v>
      </c>
      <c r="CI83" s="171">
        <f t="shared" si="10"/>
        <v>0</v>
      </c>
      <c r="CJ83" s="172">
        <f t="shared" si="11"/>
        <v>0</v>
      </c>
      <c r="CK83" s="172">
        <f t="shared" si="12"/>
        <v>0</v>
      </c>
      <c r="CL83" s="48">
        <f t="shared" si="13"/>
        <v>0</v>
      </c>
    </row>
    <row r="84" spans="1:90" s="48" customFormat="1" x14ac:dyDescent="0.25">
      <c r="A84" s="93">
        <v>42489</v>
      </c>
      <c r="B84" s="47" t="str">
        <f t="shared" si="8"/>
        <v>16120</v>
      </c>
      <c r="C84" s="48" t="s">
        <v>42</v>
      </c>
      <c r="D84" s="94" t="s">
        <v>86</v>
      </c>
      <c r="E84" s="24">
        <v>12</v>
      </c>
      <c r="F84" s="24">
        <v>1</v>
      </c>
      <c r="G84" s="24" t="s">
        <v>110</v>
      </c>
      <c r="H84" s="24">
        <v>756</v>
      </c>
      <c r="I84" s="24">
        <f t="shared" ref="I84:I108" si="15">H84-600</f>
        <v>156</v>
      </c>
      <c r="J84" s="20" t="s">
        <v>67</v>
      </c>
      <c r="K84" s="18"/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/>
      <c r="S84" s="24"/>
      <c r="T84" s="24"/>
      <c r="U84" s="137"/>
      <c r="V84" s="24"/>
      <c r="W84" s="24"/>
      <c r="X84" s="24"/>
      <c r="Y84" s="137"/>
      <c r="Z84" s="24"/>
      <c r="AA84" s="24"/>
      <c r="AB84" s="24"/>
      <c r="AC84" s="131"/>
      <c r="AG84" s="131"/>
      <c r="AH84" s="21">
        <v>0</v>
      </c>
      <c r="AI84" s="35"/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/>
      <c r="AQ84" s="36"/>
      <c r="AR84" s="36"/>
      <c r="AS84" s="128"/>
      <c r="AU84" s="35"/>
      <c r="AW84" s="131"/>
      <c r="AX84" s="49"/>
      <c r="AY84" s="24"/>
      <c r="AZ84" s="49"/>
      <c r="BA84" s="135"/>
      <c r="BB84" s="49"/>
      <c r="BC84" s="49"/>
      <c r="BD84" s="49"/>
      <c r="BE84" s="135"/>
      <c r="BF84" s="49"/>
      <c r="BG84" s="49"/>
      <c r="BH84" s="49"/>
      <c r="BI84" s="157"/>
      <c r="BJ84" s="18"/>
      <c r="BK84" s="38"/>
      <c r="BL84" s="38"/>
      <c r="BM84" s="130"/>
      <c r="BN84" s="38"/>
      <c r="BO84" s="38"/>
      <c r="BP84" s="38"/>
      <c r="BQ84" s="137"/>
      <c r="BR84" s="21"/>
      <c r="BS84" s="24">
        <v>75.2</v>
      </c>
      <c r="BT84" s="24">
        <v>79.400000000000006</v>
      </c>
      <c r="BU84" s="149">
        <v>1009.9</v>
      </c>
      <c r="BV84" s="24">
        <v>1009.8</v>
      </c>
      <c r="BW84" s="24" t="s">
        <v>66</v>
      </c>
      <c r="BX84" s="24">
        <v>1</v>
      </c>
      <c r="BY84" s="18">
        <v>9.6999999999999993</v>
      </c>
      <c r="BZ84" s="38">
        <v>2</v>
      </c>
      <c r="CA84" s="24" t="s">
        <v>67</v>
      </c>
      <c r="CB84" s="38">
        <v>10</v>
      </c>
      <c r="CI84" s="171">
        <f t="shared" si="10"/>
        <v>0</v>
      </c>
      <c r="CJ84" s="172">
        <f t="shared" si="11"/>
        <v>0</v>
      </c>
      <c r="CK84" s="172">
        <f t="shared" si="12"/>
        <v>0</v>
      </c>
      <c r="CL84" s="48">
        <f t="shared" si="13"/>
        <v>0</v>
      </c>
    </row>
    <row r="85" spans="1:90" s="48" customFormat="1" x14ac:dyDescent="0.25">
      <c r="A85" s="93">
        <v>42489</v>
      </c>
      <c r="B85" s="47" t="str">
        <f t="shared" si="8"/>
        <v>16120</v>
      </c>
      <c r="C85" s="48" t="s">
        <v>42</v>
      </c>
      <c r="D85" s="36" t="s">
        <v>86</v>
      </c>
      <c r="E85" s="24">
        <v>12</v>
      </c>
      <c r="F85" s="24">
        <v>2</v>
      </c>
      <c r="G85" s="24" t="s">
        <v>110</v>
      </c>
      <c r="H85" s="24">
        <v>740</v>
      </c>
      <c r="I85" s="24">
        <f t="shared" si="15"/>
        <v>140</v>
      </c>
      <c r="J85" s="20" t="s">
        <v>67</v>
      </c>
      <c r="K85" s="18"/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/>
      <c r="S85" s="24"/>
      <c r="T85" s="24"/>
      <c r="U85" s="137"/>
      <c r="V85" s="24"/>
      <c r="W85" s="24"/>
      <c r="X85" s="24"/>
      <c r="Y85" s="137"/>
      <c r="Z85" s="24"/>
      <c r="AA85" s="24"/>
      <c r="AB85" s="24"/>
      <c r="AC85" s="131"/>
      <c r="AG85" s="131"/>
      <c r="AH85" s="21">
        <v>0</v>
      </c>
      <c r="AI85" s="35"/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/>
      <c r="AQ85" s="36"/>
      <c r="AR85" s="36"/>
      <c r="AS85" s="128"/>
      <c r="AU85" s="35"/>
      <c r="AW85" s="131"/>
      <c r="AX85" s="49"/>
      <c r="AY85" s="24"/>
      <c r="AZ85" s="49"/>
      <c r="BA85" s="135"/>
      <c r="BB85" s="49"/>
      <c r="BC85" s="49"/>
      <c r="BD85" s="49"/>
      <c r="BE85" s="135"/>
      <c r="BF85" s="49"/>
      <c r="BG85" s="49"/>
      <c r="BH85" s="49"/>
      <c r="BI85" s="157"/>
      <c r="BJ85" s="18"/>
      <c r="BK85" s="38"/>
      <c r="BL85" s="38"/>
      <c r="BM85" s="130"/>
      <c r="BN85" s="38"/>
      <c r="BO85" s="38"/>
      <c r="BP85" s="38"/>
      <c r="BQ85" s="137"/>
      <c r="BR85" s="21"/>
      <c r="BS85" s="24">
        <v>75.2</v>
      </c>
      <c r="BT85" s="24">
        <v>79.400000000000006</v>
      </c>
      <c r="BU85" s="149">
        <v>1009.9</v>
      </c>
      <c r="BV85" s="24">
        <v>1009.8</v>
      </c>
      <c r="BW85" s="24" t="s">
        <v>66</v>
      </c>
      <c r="BX85" s="24">
        <v>1</v>
      </c>
      <c r="BY85" s="18">
        <v>7.2</v>
      </c>
      <c r="BZ85" s="38">
        <v>2</v>
      </c>
      <c r="CA85" s="24" t="s">
        <v>67</v>
      </c>
      <c r="CB85" s="38">
        <v>10</v>
      </c>
      <c r="CI85" s="171">
        <f t="shared" si="10"/>
        <v>0</v>
      </c>
      <c r="CJ85" s="172">
        <f t="shared" si="11"/>
        <v>0</v>
      </c>
      <c r="CK85" s="172">
        <f t="shared" si="12"/>
        <v>0</v>
      </c>
      <c r="CL85" s="48">
        <f t="shared" si="13"/>
        <v>0</v>
      </c>
    </row>
    <row r="86" spans="1:90" s="48" customFormat="1" x14ac:dyDescent="0.25">
      <c r="A86" s="93">
        <v>42489</v>
      </c>
      <c r="B86" s="47" t="str">
        <f t="shared" si="8"/>
        <v>16120</v>
      </c>
      <c r="C86" s="48" t="s">
        <v>42</v>
      </c>
      <c r="D86" s="36" t="s">
        <v>86</v>
      </c>
      <c r="E86" s="24">
        <v>12</v>
      </c>
      <c r="F86" s="24">
        <v>3</v>
      </c>
      <c r="G86" s="24" t="s">
        <v>110</v>
      </c>
      <c r="H86" s="24">
        <v>725</v>
      </c>
      <c r="I86" s="24">
        <f t="shared" si="15"/>
        <v>125</v>
      </c>
      <c r="J86" s="20" t="s">
        <v>67</v>
      </c>
      <c r="K86" s="18"/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/>
      <c r="S86" s="24"/>
      <c r="T86" s="24"/>
      <c r="U86" s="137"/>
      <c r="V86" s="24"/>
      <c r="W86" s="24"/>
      <c r="X86" s="24"/>
      <c r="Y86" s="137"/>
      <c r="Z86" s="24"/>
      <c r="AA86" s="24"/>
      <c r="AB86" s="24"/>
      <c r="AC86" s="131"/>
      <c r="AG86" s="131"/>
      <c r="AH86" s="21">
        <v>0</v>
      </c>
      <c r="AI86" s="35"/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/>
      <c r="AQ86" s="36"/>
      <c r="AR86" s="36"/>
      <c r="AS86" s="128"/>
      <c r="AU86" s="35"/>
      <c r="AW86" s="131"/>
      <c r="AX86" s="49"/>
      <c r="AY86" s="24"/>
      <c r="AZ86" s="49"/>
      <c r="BA86" s="135"/>
      <c r="BB86" s="49"/>
      <c r="BC86" s="49"/>
      <c r="BD86" s="49"/>
      <c r="BE86" s="135"/>
      <c r="BF86" s="49"/>
      <c r="BG86" s="49"/>
      <c r="BH86" s="49"/>
      <c r="BI86" s="157"/>
      <c r="BJ86" s="18"/>
      <c r="BK86" s="38"/>
      <c r="BL86" s="38"/>
      <c r="BM86" s="130"/>
      <c r="BN86" s="38"/>
      <c r="BO86" s="38"/>
      <c r="BP86" s="38"/>
      <c r="BQ86" s="137"/>
      <c r="BR86" s="21"/>
      <c r="BS86" s="24">
        <v>75.2</v>
      </c>
      <c r="BT86" s="24">
        <v>79.400000000000006</v>
      </c>
      <c r="BU86" s="149">
        <v>1009.9</v>
      </c>
      <c r="BV86" s="24">
        <v>1009.8</v>
      </c>
      <c r="BW86" s="24" t="s">
        <v>66</v>
      </c>
      <c r="BX86" s="24">
        <v>2</v>
      </c>
      <c r="BY86" s="18">
        <v>13.5</v>
      </c>
      <c r="BZ86" s="38">
        <v>2</v>
      </c>
      <c r="CA86" s="24" t="s">
        <v>67</v>
      </c>
      <c r="CB86" s="38">
        <v>10</v>
      </c>
      <c r="CI86" s="171">
        <f t="shared" si="10"/>
        <v>0</v>
      </c>
      <c r="CJ86" s="172">
        <f t="shared" si="11"/>
        <v>0</v>
      </c>
      <c r="CK86" s="172">
        <f t="shared" si="12"/>
        <v>0</v>
      </c>
      <c r="CL86" s="48">
        <f t="shared" si="13"/>
        <v>0</v>
      </c>
    </row>
    <row r="87" spans="1:90" s="48" customFormat="1" x14ac:dyDescent="0.25">
      <c r="A87" s="93">
        <v>42489</v>
      </c>
      <c r="B87" s="47" t="str">
        <f t="shared" si="8"/>
        <v>16120</v>
      </c>
      <c r="C87" s="48" t="s">
        <v>42</v>
      </c>
      <c r="D87" s="36" t="s">
        <v>86</v>
      </c>
      <c r="E87" s="24">
        <v>12</v>
      </c>
      <c r="F87" s="24">
        <v>4</v>
      </c>
      <c r="G87" s="24" t="s">
        <v>110</v>
      </c>
      <c r="H87" s="24">
        <v>712</v>
      </c>
      <c r="I87" s="24">
        <f t="shared" si="15"/>
        <v>112</v>
      </c>
      <c r="J87" s="20" t="s">
        <v>67</v>
      </c>
      <c r="K87" s="18"/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/>
      <c r="S87" s="24"/>
      <c r="T87" s="24"/>
      <c r="U87" s="137"/>
      <c r="V87" s="24"/>
      <c r="W87" s="24"/>
      <c r="X87" s="24"/>
      <c r="Y87" s="137"/>
      <c r="Z87" s="24"/>
      <c r="AA87" s="24"/>
      <c r="AB87" s="24"/>
      <c r="AC87" s="131"/>
      <c r="AG87" s="131"/>
      <c r="AH87" s="21">
        <v>0</v>
      </c>
      <c r="AI87" s="35"/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/>
      <c r="AQ87" s="36"/>
      <c r="AR87" s="36"/>
      <c r="AS87" s="128"/>
      <c r="AU87" s="35"/>
      <c r="AW87" s="131"/>
      <c r="AX87" s="49"/>
      <c r="AY87" s="24"/>
      <c r="AZ87" s="49"/>
      <c r="BA87" s="135"/>
      <c r="BB87" s="49"/>
      <c r="BC87" s="49"/>
      <c r="BD87" s="49"/>
      <c r="BE87" s="135"/>
      <c r="BF87" s="49"/>
      <c r="BG87" s="49"/>
      <c r="BH87" s="49"/>
      <c r="BI87" s="157"/>
      <c r="BJ87" s="18"/>
      <c r="BK87" s="38"/>
      <c r="BL87" s="38"/>
      <c r="BM87" s="130"/>
      <c r="BN87" s="38"/>
      <c r="BO87" s="38"/>
      <c r="BP87" s="38"/>
      <c r="BQ87" s="137"/>
      <c r="BR87" s="21"/>
      <c r="BS87" s="24">
        <v>75.2</v>
      </c>
      <c r="BT87" s="24">
        <v>79.400000000000006</v>
      </c>
      <c r="BU87" s="149">
        <v>1009.9</v>
      </c>
      <c r="BV87" s="24">
        <v>1009.8</v>
      </c>
      <c r="BW87" s="24" t="s">
        <v>66</v>
      </c>
      <c r="BX87" s="24">
        <v>1</v>
      </c>
      <c r="BY87" s="18">
        <v>12.5</v>
      </c>
      <c r="BZ87" s="38">
        <v>1</v>
      </c>
      <c r="CA87" s="24" t="s">
        <v>68</v>
      </c>
      <c r="CB87" s="38">
        <v>10</v>
      </c>
      <c r="CI87" s="171">
        <f t="shared" si="10"/>
        <v>0</v>
      </c>
      <c r="CJ87" s="172">
        <f t="shared" si="11"/>
        <v>0</v>
      </c>
      <c r="CK87" s="172">
        <f t="shared" si="12"/>
        <v>0</v>
      </c>
      <c r="CL87" s="48">
        <f t="shared" si="13"/>
        <v>0</v>
      </c>
    </row>
    <row r="88" spans="1:90" s="48" customFormat="1" x14ac:dyDescent="0.25">
      <c r="A88" s="93">
        <v>42489</v>
      </c>
      <c r="B88" s="47" t="str">
        <f t="shared" si="8"/>
        <v>16120</v>
      </c>
      <c r="C88" s="48" t="s">
        <v>42</v>
      </c>
      <c r="D88" s="36" t="s">
        <v>86</v>
      </c>
      <c r="E88" s="24">
        <v>12</v>
      </c>
      <c r="F88" s="24">
        <v>5</v>
      </c>
      <c r="G88" s="24" t="s">
        <v>110</v>
      </c>
      <c r="H88" s="24">
        <v>659</v>
      </c>
      <c r="I88" s="24">
        <f t="shared" si="15"/>
        <v>59</v>
      </c>
      <c r="J88" s="20" t="s">
        <v>67</v>
      </c>
      <c r="K88" s="18"/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/>
      <c r="S88" s="24"/>
      <c r="T88" s="24"/>
      <c r="U88" s="137"/>
      <c r="V88" s="24"/>
      <c r="W88" s="24"/>
      <c r="X88" s="24"/>
      <c r="Y88" s="137"/>
      <c r="Z88" s="24"/>
      <c r="AA88" s="24"/>
      <c r="AB88" s="24"/>
      <c r="AC88" s="131"/>
      <c r="AG88" s="131"/>
      <c r="AH88" s="21">
        <v>0</v>
      </c>
      <c r="AI88" s="35"/>
      <c r="AJ88" s="24">
        <v>0</v>
      </c>
      <c r="AK88" s="24">
        <v>0</v>
      </c>
      <c r="AL88" s="24">
        <v>0</v>
      </c>
      <c r="AM88" s="24">
        <v>1</v>
      </c>
      <c r="AN88" s="24">
        <v>0</v>
      </c>
      <c r="AO88" s="24">
        <v>0</v>
      </c>
      <c r="AP88" s="24"/>
      <c r="AQ88" s="36"/>
      <c r="AR88" s="36"/>
      <c r="AS88" s="128"/>
      <c r="AT88" s="36" t="s">
        <v>22</v>
      </c>
      <c r="AU88" s="35" t="s">
        <v>55</v>
      </c>
      <c r="AV88" s="48">
        <v>152</v>
      </c>
      <c r="AW88" s="131"/>
      <c r="AX88" s="49"/>
      <c r="AY88" s="24"/>
      <c r="AZ88" s="52"/>
      <c r="BA88" s="135"/>
      <c r="BB88" s="49"/>
      <c r="BC88" s="49"/>
      <c r="BD88" s="49"/>
      <c r="BE88" s="135"/>
      <c r="BF88" s="49"/>
      <c r="BG88" s="49"/>
      <c r="BH88" s="49"/>
      <c r="BI88" s="157"/>
      <c r="BJ88" s="18"/>
      <c r="BK88" s="38"/>
      <c r="BL88" s="38"/>
      <c r="BM88" s="130"/>
      <c r="BN88" s="38"/>
      <c r="BO88" s="38"/>
      <c r="BP88" s="38"/>
      <c r="BQ88" s="137"/>
      <c r="BR88" s="21"/>
      <c r="BS88" s="24">
        <v>75.2</v>
      </c>
      <c r="BT88" s="24">
        <v>79.400000000000006</v>
      </c>
      <c r="BU88" s="149">
        <v>1009.9</v>
      </c>
      <c r="BV88" s="24">
        <v>1009.8</v>
      </c>
      <c r="BW88" s="24" t="s">
        <v>66</v>
      </c>
      <c r="BX88" s="24">
        <v>1</v>
      </c>
      <c r="BY88" s="18">
        <v>10.4</v>
      </c>
      <c r="BZ88" s="38">
        <v>2</v>
      </c>
      <c r="CA88" s="24" t="s">
        <v>68</v>
      </c>
      <c r="CB88" s="38">
        <v>10</v>
      </c>
      <c r="CI88" s="171">
        <f t="shared" si="10"/>
        <v>0</v>
      </c>
      <c r="CJ88" s="172">
        <f t="shared" si="11"/>
        <v>0</v>
      </c>
      <c r="CK88" s="172">
        <f t="shared" si="12"/>
        <v>0</v>
      </c>
      <c r="CL88" s="48">
        <f t="shared" si="13"/>
        <v>0</v>
      </c>
    </row>
    <row r="89" spans="1:90" s="48" customFormat="1" x14ac:dyDescent="0.25">
      <c r="A89" s="93">
        <v>42489</v>
      </c>
      <c r="B89" s="47" t="str">
        <f t="shared" si="8"/>
        <v>16120</v>
      </c>
      <c r="C89" s="48" t="s">
        <v>42</v>
      </c>
      <c r="D89" s="36" t="s">
        <v>86</v>
      </c>
      <c r="E89" s="24">
        <v>12</v>
      </c>
      <c r="F89" s="24">
        <v>6</v>
      </c>
      <c r="G89" s="24" t="s">
        <v>110</v>
      </c>
      <c r="H89" s="24">
        <v>646</v>
      </c>
      <c r="I89" s="24">
        <f t="shared" si="15"/>
        <v>46</v>
      </c>
      <c r="J89" s="20" t="s">
        <v>67</v>
      </c>
      <c r="K89" s="18"/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/>
      <c r="S89" s="24"/>
      <c r="T89" s="24"/>
      <c r="U89" s="137"/>
      <c r="V89" s="24"/>
      <c r="W89" s="24"/>
      <c r="X89" s="24"/>
      <c r="Y89" s="137"/>
      <c r="Z89" s="24"/>
      <c r="AA89" s="24"/>
      <c r="AB89" s="24"/>
      <c r="AC89" s="131"/>
      <c r="AG89" s="131"/>
      <c r="AH89" s="21">
        <v>0</v>
      </c>
      <c r="AI89" s="35"/>
      <c r="AJ89" s="24">
        <v>0</v>
      </c>
      <c r="AK89" s="24">
        <v>1</v>
      </c>
      <c r="AL89" s="24">
        <v>0</v>
      </c>
      <c r="AM89" s="24">
        <v>0</v>
      </c>
      <c r="AN89" s="24">
        <v>1</v>
      </c>
      <c r="AO89" s="24">
        <v>0</v>
      </c>
      <c r="AP89" s="24"/>
      <c r="AQ89" s="36"/>
      <c r="AR89" s="36"/>
      <c r="AS89" s="128"/>
      <c r="AT89" s="48" t="s">
        <v>22</v>
      </c>
      <c r="AU89" s="35" t="s">
        <v>22</v>
      </c>
      <c r="AV89" s="48">
        <v>113</v>
      </c>
      <c r="AW89" s="131"/>
      <c r="AX89" s="49"/>
      <c r="AY89" s="24"/>
      <c r="AZ89" s="49"/>
      <c r="BA89" s="135"/>
      <c r="BB89" s="49"/>
      <c r="BC89" s="49"/>
      <c r="BD89" s="49"/>
      <c r="BE89" s="135"/>
      <c r="BF89" s="49"/>
      <c r="BG89" s="49"/>
      <c r="BH89" s="49"/>
      <c r="BI89" s="157"/>
      <c r="BJ89" s="18"/>
      <c r="BK89" s="38"/>
      <c r="BL89" s="38"/>
      <c r="BM89" s="130"/>
      <c r="BN89" s="38"/>
      <c r="BO89" s="38"/>
      <c r="BP89" s="38"/>
      <c r="BQ89" s="137"/>
      <c r="BR89" s="21"/>
      <c r="BS89" s="24">
        <v>75.2</v>
      </c>
      <c r="BT89" s="24">
        <v>79.400000000000006</v>
      </c>
      <c r="BU89" s="149">
        <v>1009.9</v>
      </c>
      <c r="BV89" s="24">
        <v>1009.8</v>
      </c>
      <c r="BW89" s="24" t="s">
        <v>66</v>
      </c>
      <c r="BX89" s="24">
        <v>1</v>
      </c>
      <c r="BY89" s="18">
        <v>11.2</v>
      </c>
      <c r="BZ89" s="38">
        <v>2</v>
      </c>
      <c r="CA89" s="24" t="s">
        <v>67</v>
      </c>
      <c r="CB89" s="38">
        <v>10</v>
      </c>
      <c r="CI89" s="171">
        <f t="shared" si="10"/>
        <v>0</v>
      </c>
      <c r="CJ89" s="172">
        <f t="shared" si="11"/>
        <v>0</v>
      </c>
      <c r="CK89" s="172">
        <f t="shared" si="12"/>
        <v>0</v>
      </c>
      <c r="CL89" s="48">
        <f t="shared" si="13"/>
        <v>0</v>
      </c>
    </row>
    <row r="90" spans="1:90" s="48" customFormat="1" x14ac:dyDescent="0.25">
      <c r="A90" s="93">
        <v>42489</v>
      </c>
      <c r="B90" s="47" t="str">
        <f t="shared" si="8"/>
        <v>16120</v>
      </c>
      <c r="C90" s="48" t="s">
        <v>42</v>
      </c>
      <c r="D90" s="36" t="s">
        <v>86</v>
      </c>
      <c r="E90" s="24">
        <v>12</v>
      </c>
      <c r="F90" s="24">
        <v>7</v>
      </c>
      <c r="G90" s="24" t="s">
        <v>110</v>
      </c>
      <c r="H90" s="24">
        <v>631</v>
      </c>
      <c r="I90" s="24">
        <f t="shared" si="15"/>
        <v>31</v>
      </c>
      <c r="J90" s="20" t="s">
        <v>67</v>
      </c>
      <c r="K90" s="18"/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/>
      <c r="S90" s="24"/>
      <c r="T90" s="24"/>
      <c r="U90" s="137"/>
      <c r="V90" s="24"/>
      <c r="W90" s="24"/>
      <c r="X90" s="24"/>
      <c r="Y90" s="137"/>
      <c r="Z90" s="24"/>
      <c r="AA90" s="24"/>
      <c r="AB90" s="24"/>
      <c r="AC90" s="131"/>
      <c r="AG90" s="131"/>
      <c r="AH90" s="21">
        <v>0</v>
      </c>
      <c r="AI90" s="35"/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/>
      <c r="AQ90" s="36"/>
      <c r="AR90" s="36"/>
      <c r="AS90" s="128"/>
      <c r="AT90" s="37"/>
      <c r="AU90" s="35"/>
      <c r="AW90" s="131"/>
      <c r="AX90" s="49"/>
      <c r="AY90" s="24"/>
      <c r="AZ90" s="49"/>
      <c r="BA90" s="135"/>
      <c r="BB90" s="49"/>
      <c r="BC90" s="49"/>
      <c r="BD90" s="49"/>
      <c r="BE90" s="135"/>
      <c r="BF90" s="49"/>
      <c r="BG90" s="49"/>
      <c r="BH90" s="49"/>
      <c r="BI90" s="157"/>
      <c r="BJ90" s="18"/>
      <c r="BK90" s="38"/>
      <c r="BL90" s="38"/>
      <c r="BM90" s="130"/>
      <c r="BN90" s="38"/>
      <c r="BO90" s="38"/>
      <c r="BP90" s="38"/>
      <c r="BQ90" s="137"/>
      <c r="BR90" s="21"/>
      <c r="BS90" s="24">
        <v>75.2</v>
      </c>
      <c r="BT90" s="24">
        <v>79.400000000000006</v>
      </c>
      <c r="BU90" s="149">
        <v>1009.9</v>
      </c>
      <c r="BV90" s="24">
        <v>1009.8</v>
      </c>
      <c r="BW90" s="24" t="s">
        <v>66</v>
      </c>
      <c r="BX90" s="24">
        <v>2</v>
      </c>
      <c r="BY90" s="18">
        <v>15.9</v>
      </c>
      <c r="BZ90" s="38">
        <v>2</v>
      </c>
      <c r="CA90" s="24" t="s">
        <v>67</v>
      </c>
      <c r="CB90" s="38">
        <v>10</v>
      </c>
      <c r="CI90" s="171">
        <f t="shared" si="10"/>
        <v>0</v>
      </c>
      <c r="CJ90" s="172">
        <f t="shared" si="11"/>
        <v>0</v>
      </c>
      <c r="CK90" s="172">
        <f t="shared" si="12"/>
        <v>0</v>
      </c>
      <c r="CL90" s="48">
        <f t="shared" si="13"/>
        <v>0</v>
      </c>
    </row>
    <row r="91" spans="1:90" s="56" customFormat="1" x14ac:dyDescent="0.25">
      <c r="A91" s="54">
        <v>42489</v>
      </c>
      <c r="B91" s="55" t="str">
        <f t="shared" si="8"/>
        <v>16120</v>
      </c>
      <c r="C91" s="56" t="s">
        <v>42</v>
      </c>
      <c r="D91" s="56" t="s">
        <v>86</v>
      </c>
      <c r="E91" s="57">
        <v>12</v>
      </c>
      <c r="F91" s="57">
        <v>8</v>
      </c>
      <c r="G91" s="57" t="s">
        <v>110</v>
      </c>
      <c r="H91" s="57">
        <v>613</v>
      </c>
      <c r="I91" s="57">
        <f t="shared" si="15"/>
        <v>13</v>
      </c>
      <c r="J91" s="63" t="s">
        <v>67</v>
      </c>
      <c r="K91" s="19"/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/>
      <c r="S91" s="57"/>
      <c r="T91" s="57"/>
      <c r="U91" s="138"/>
      <c r="V91" s="57"/>
      <c r="W91" s="57"/>
      <c r="X91" s="57"/>
      <c r="Y91" s="138"/>
      <c r="Z91" s="57"/>
      <c r="AA91" s="57"/>
      <c r="AB91" s="57"/>
      <c r="AC91" s="129"/>
      <c r="AG91" s="129"/>
      <c r="AH91" s="58">
        <v>0</v>
      </c>
      <c r="AI91" s="19"/>
      <c r="AJ91" s="57">
        <v>0</v>
      </c>
      <c r="AK91" s="57">
        <v>0</v>
      </c>
      <c r="AL91" s="57">
        <v>0</v>
      </c>
      <c r="AM91" s="57">
        <v>0</v>
      </c>
      <c r="AN91" s="57">
        <v>0</v>
      </c>
      <c r="AO91" s="57">
        <v>0</v>
      </c>
      <c r="AP91" s="57"/>
      <c r="AS91" s="129"/>
      <c r="AU91" s="19"/>
      <c r="AW91" s="129"/>
      <c r="AX91" s="59"/>
      <c r="AY91" s="57"/>
      <c r="AZ91" s="59"/>
      <c r="BA91" s="136"/>
      <c r="BB91" s="59"/>
      <c r="BC91" s="59"/>
      <c r="BD91" s="59"/>
      <c r="BE91" s="136"/>
      <c r="BF91" s="59"/>
      <c r="BG91" s="59"/>
      <c r="BH91" s="59"/>
      <c r="BI91" s="136"/>
      <c r="BJ91" s="18"/>
      <c r="BK91" s="38"/>
      <c r="BL91" s="38"/>
      <c r="BM91" s="130"/>
      <c r="BN91" s="38"/>
      <c r="BO91" s="38"/>
      <c r="BP91" s="38"/>
      <c r="BQ91" s="138"/>
      <c r="BR91" s="58"/>
      <c r="BS91" s="113">
        <v>75.2</v>
      </c>
      <c r="BT91" s="57">
        <v>79.400000000000006</v>
      </c>
      <c r="BU91" s="89">
        <v>1009.9</v>
      </c>
      <c r="BV91" s="57">
        <v>1009.8</v>
      </c>
      <c r="BW91" s="57" t="s">
        <v>66</v>
      </c>
      <c r="BX91" s="57">
        <v>1</v>
      </c>
      <c r="BY91" s="61">
        <v>12.6</v>
      </c>
      <c r="BZ91" s="62">
        <v>2</v>
      </c>
      <c r="CA91" s="57" t="s">
        <v>67</v>
      </c>
      <c r="CB91" s="56">
        <v>10</v>
      </c>
      <c r="CI91" s="171">
        <f t="shared" si="10"/>
        <v>0</v>
      </c>
      <c r="CJ91" s="172">
        <f t="shared" si="11"/>
        <v>0</v>
      </c>
      <c r="CK91" s="172">
        <f t="shared" si="12"/>
        <v>0</v>
      </c>
      <c r="CL91" s="48">
        <f t="shared" si="13"/>
        <v>0</v>
      </c>
    </row>
    <row r="92" spans="1:90" s="48" customFormat="1" x14ac:dyDescent="0.25">
      <c r="A92" s="92">
        <v>42489</v>
      </c>
      <c r="B92" s="47" t="str">
        <f t="shared" si="8"/>
        <v>16120</v>
      </c>
      <c r="C92" s="48" t="s">
        <v>42</v>
      </c>
      <c r="D92" s="94" t="s">
        <v>109</v>
      </c>
      <c r="E92" s="24">
        <v>13</v>
      </c>
      <c r="F92" s="24">
        <v>1</v>
      </c>
      <c r="G92" s="24" t="s">
        <v>110</v>
      </c>
      <c r="H92" s="24">
        <v>738</v>
      </c>
      <c r="I92" s="24">
        <f t="shared" si="15"/>
        <v>138</v>
      </c>
      <c r="J92" s="20" t="s">
        <v>67</v>
      </c>
      <c r="K92" s="18"/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/>
      <c r="S92" s="38"/>
      <c r="T92" s="38"/>
      <c r="U92" s="130"/>
      <c r="V92" s="38"/>
      <c r="W92" s="38"/>
      <c r="X92" s="38"/>
      <c r="Y92" s="130"/>
      <c r="Z92" s="38"/>
      <c r="AA92" s="38"/>
      <c r="AB92" s="38"/>
      <c r="AC92" s="131"/>
      <c r="AG92" s="131"/>
      <c r="AH92" s="21">
        <v>0</v>
      </c>
      <c r="AI92" s="35"/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38"/>
      <c r="AQ92" s="36"/>
      <c r="AR92" s="36"/>
      <c r="AS92" s="128"/>
      <c r="AU92" s="35"/>
      <c r="AW92" s="131"/>
      <c r="AX92" s="49"/>
      <c r="AY92" s="24"/>
      <c r="AZ92" s="49"/>
      <c r="BA92" s="135"/>
      <c r="BB92" s="49"/>
      <c r="BC92" s="49"/>
      <c r="BD92" s="49"/>
      <c r="BE92" s="135"/>
      <c r="BF92" s="49"/>
      <c r="BG92" s="49"/>
      <c r="BH92" s="49"/>
      <c r="BI92" s="157"/>
      <c r="BJ92" s="18"/>
      <c r="BK92" s="38"/>
      <c r="BL92" s="38"/>
      <c r="BM92" s="130"/>
      <c r="BN92" s="38"/>
      <c r="BO92" s="38"/>
      <c r="BP92" s="38"/>
      <c r="BQ92" s="137"/>
      <c r="BR92" s="21"/>
      <c r="BS92" s="24">
        <v>76.7</v>
      </c>
      <c r="BT92" s="24">
        <v>78.3</v>
      </c>
      <c r="BU92" s="149">
        <v>1009</v>
      </c>
      <c r="BV92" s="24">
        <v>1009</v>
      </c>
      <c r="BW92" s="24" t="s">
        <v>66</v>
      </c>
      <c r="BX92" s="24">
        <v>2</v>
      </c>
      <c r="BY92" s="18">
        <v>13.4</v>
      </c>
      <c r="BZ92" s="38">
        <v>2</v>
      </c>
      <c r="CA92" s="24" t="s">
        <v>67</v>
      </c>
      <c r="CB92" s="38">
        <v>10</v>
      </c>
      <c r="CI92" s="171">
        <f t="shared" si="10"/>
        <v>0</v>
      </c>
      <c r="CJ92" s="172">
        <f t="shared" si="11"/>
        <v>0</v>
      </c>
      <c r="CK92" s="172">
        <f t="shared" si="12"/>
        <v>0</v>
      </c>
      <c r="CL92" s="48">
        <f t="shared" si="13"/>
        <v>0</v>
      </c>
    </row>
    <row r="93" spans="1:90" s="48" customFormat="1" x14ac:dyDescent="0.25">
      <c r="A93" s="93">
        <v>42489</v>
      </c>
      <c r="B93" s="47" t="str">
        <f t="shared" si="8"/>
        <v>16120</v>
      </c>
      <c r="C93" s="48" t="s">
        <v>42</v>
      </c>
      <c r="D93" s="36" t="s">
        <v>109</v>
      </c>
      <c r="E93" s="24">
        <v>13</v>
      </c>
      <c r="F93" s="24">
        <v>2</v>
      </c>
      <c r="G93" s="24" t="s">
        <v>110</v>
      </c>
      <c r="H93" s="24">
        <v>726</v>
      </c>
      <c r="I93" s="24">
        <f t="shared" si="15"/>
        <v>126</v>
      </c>
      <c r="J93" s="20" t="s">
        <v>67</v>
      </c>
      <c r="K93" s="18"/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/>
      <c r="S93" s="38"/>
      <c r="T93" s="38"/>
      <c r="U93" s="130"/>
      <c r="V93" s="38"/>
      <c r="W93" s="38"/>
      <c r="X93" s="38"/>
      <c r="Y93" s="130"/>
      <c r="Z93" s="38"/>
      <c r="AA93" s="38"/>
      <c r="AB93" s="38"/>
      <c r="AC93" s="131"/>
      <c r="AG93" s="131"/>
      <c r="AH93" s="21">
        <v>0</v>
      </c>
      <c r="AI93" s="35"/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38"/>
      <c r="AQ93" s="36"/>
      <c r="AR93" s="36"/>
      <c r="AS93" s="128"/>
      <c r="AU93" s="35"/>
      <c r="AW93" s="131"/>
      <c r="AX93" s="49"/>
      <c r="AY93" s="24"/>
      <c r="AZ93" s="49"/>
      <c r="BA93" s="135"/>
      <c r="BB93" s="49"/>
      <c r="BC93" s="49"/>
      <c r="BD93" s="49"/>
      <c r="BE93" s="135"/>
      <c r="BF93" s="49"/>
      <c r="BG93" s="49"/>
      <c r="BH93" s="49"/>
      <c r="BI93" s="157"/>
      <c r="BJ93" s="18"/>
      <c r="BK93" s="38"/>
      <c r="BL93" s="38"/>
      <c r="BM93" s="130"/>
      <c r="BN93" s="38"/>
      <c r="BO93" s="38"/>
      <c r="BP93" s="38"/>
      <c r="BQ93" s="137"/>
      <c r="BR93" s="21"/>
      <c r="BS93" s="24">
        <v>76.7</v>
      </c>
      <c r="BT93" s="24">
        <v>78.3</v>
      </c>
      <c r="BU93" s="149">
        <v>1009</v>
      </c>
      <c r="BV93" s="24">
        <v>1009</v>
      </c>
      <c r="BW93" s="24" t="s">
        <v>66</v>
      </c>
      <c r="BX93" s="24">
        <v>2</v>
      </c>
      <c r="BY93" s="18">
        <v>11.3</v>
      </c>
      <c r="BZ93" s="38">
        <v>2</v>
      </c>
      <c r="CA93" s="24" t="s">
        <v>67</v>
      </c>
      <c r="CB93" s="38">
        <v>10</v>
      </c>
      <c r="CI93" s="171">
        <f t="shared" si="10"/>
        <v>0</v>
      </c>
      <c r="CJ93" s="172">
        <f t="shared" si="11"/>
        <v>0</v>
      </c>
      <c r="CK93" s="172">
        <f t="shared" si="12"/>
        <v>0</v>
      </c>
      <c r="CL93" s="48">
        <f t="shared" si="13"/>
        <v>0</v>
      </c>
    </row>
    <row r="94" spans="1:90" s="48" customFormat="1" x14ac:dyDescent="0.25">
      <c r="A94" s="93">
        <v>42489</v>
      </c>
      <c r="B94" s="47" t="str">
        <f t="shared" si="8"/>
        <v>16120</v>
      </c>
      <c r="C94" s="48" t="s">
        <v>42</v>
      </c>
      <c r="D94" s="36" t="s">
        <v>109</v>
      </c>
      <c r="E94" s="24">
        <v>13</v>
      </c>
      <c r="F94" s="24">
        <v>3</v>
      </c>
      <c r="G94" s="24" t="s">
        <v>110</v>
      </c>
      <c r="H94" s="24">
        <v>714</v>
      </c>
      <c r="I94" s="24">
        <f t="shared" si="15"/>
        <v>114</v>
      </c>
      <c r="J94" s="20" t="s">
        <v>67</v>
      </c>
      <c r="K94" s="18"/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/>
      <c r="S94" s="38"/>
      <c r="T94" s="38"/>
      <c r="U94" s="130"/>
      <c r="V94" s="38"/>
      <c r="W94" s="38"/>
      <c r="X94" s="38"/>
      <c r="Y94" s="130"/>
      <c r="Z94" s="38"/>
      <c r="AA94" s="38"/>
      <c r="AB94" s="38"/>
      <c r="AC94" s="131"/>
      <c r="AG94" s="131"/>
      <c r="AH94" s="21">
        <v>0</v>
      </c>
      <c r="AI94" s="35"/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38"/>
      <c r="AQ94" s="36"/>
      <c r="AR94" s="36"/>
      <c r="AS94" s="128"/>
      <c r="AU94" s="35"/>
      <c r="AW94" s="131"/>
      <c r="AX94" s="49"/>
      <c r="AY94" s="24"/>
      <c r="AZ94" s="49"/>
      <c r="BA94" s="135"/>
      <c r="BB94" s="49"/>
      <c r="BC94" s="49"/>
      <c r="BD94" s="49"/>
      <c r="BE94" s="135"/>
      <c r="BF94" s="49"/>
      <c r="BG94" s="49"/>
      <c r="BH94" s="49"/>
      <c r="BI94" s="157"/>
      <c r="BJ94" s="18"/>
      <c r="BK94" s="38"/>
      <c r="BL94" s="38"/>
      <c r="BM94" s="130"/>
      <c r="BN94" s="38"/>
      <c r="BO94" s="38"/>
      <c r="BP94" s="38"/>
      <c r="BQ94" s="137"/>
      <c r="BR94" s="21"/>
      <c r="BS94" s="24">
        <v>76.7</v>
      </c>
      <c r="BT94" s="24">
        <v>78.3</v>
      </c>
      <c r="BU94" s="149">
        <v>1009</v>
      </c>
      <c r="BV94" s="24">
        <v>1009</v>
      </c>
      <c r="BW94" s="24" t="s">
        <v>66</v>
      </c>
      <c r="BX94" s="24">
        <v>2</v>
      </c>
      <c r="BY94" s="18">
        <v>10.4</v>
      </c>
      <c r="BZ94" s="38">
        <v>2</v>
      </c>
      <c r="CA94" s="24" t="s">
        <v>67</v>
      </c>
      <c r="CB94" s="38">
        <v>10</v>
      </c>
      <c r="CI94" s="171">
        <f t="shared" si="10"/>
        <v>0</v>
      </c>
      <c r="CJ94" s="172">
        <f t="shared" si="11"/>
        <v>0</v>
      </c>
      <c r="CK94" s="172">
        <f t="shared" si="12"/>
        <v>0</v>
      </c>
      <c r="CL94" s="48">
        <f t="shared" si="13"/>
        <v>0</v>
      </c>
    </row>
    <row r="95" spans="1:90" s="48" customFormat="1" x14ac:dyDescent="0.25">
      <c r="A95" s="93">
        <v>42489</v>
      </c>
      <c r="B95" s="47" t="str">
        <f t="shared" si="8"/>
        <v>16120</v>
      </c>
      <c r="C95" s="48" t="s">
        <v>42</v>
      </c>
      <c r="D95" s="36" t="s">
        <v>109</v>
      </c>
      <c r="E95" s="24">
        <v>13</v>
      </c>
      <c r="F95" s="24">
        <v>4</v>
      </c>
      <c r="G95" s="24" t="s">
        <v>110</v>
      </c>
      <c r="H95" s="24">
        <v>702</v>
      </c>
      <c r="I95" s="24">
        <f t="shared" si="15"/>
        <v>102</v>
      </c>
      <c r="J95" s="20" t="s">
        <v>67</v>
      </c>
      <c r="K95" s="18"/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/>
      <c r="S95" s="38"/>
      <c r="T95" s="38"/>
      <c r="U95" s="130"/>
      <c r="V95" s="38"/>
      <c r="W95" s="38"/>
      <c r="X95" s="38"/>
      <c r="Y95" s="130"/>
      <c r="Z95" s="38"/>
      <c r="AA95" s="38"/>
      <c r="AB95" s="38"/>
      <c r="AC95" s="131"/>
      <c r="AG95" s="131"/>
      <c r="AH95" s="21">
        <v>0</v>
      </c>
      <c r="AI95" s="35"/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38"/>
      <c r="AQ95" s="36"/>
      <c r="AR95" s="36"/>
      <c r="AS95" s="128"/>
      <c r="AU95" s="35"/>
      <c r="AW95" s="131"/>
      <c r="AX95" s="49"/>
      <c r="AY95" s="24"/>
      <c r="AZ95" s="49"/>
      <c r="BA95" s="135"/>
      <c r="BB95" s="49"/>
      <c r="BC95" s="49"/>
      <c r="BD95" s="49"/>
      <c r="BE95" s="135"/>
      <c r="BF95" s="49"/>
      <c r="BG95" s="49"/>
      <c r="BH95" s="49"/>
      <c r="BI95" s="157"/>
      <c r="BJ95" s="18"/>
      <c r="BK95" s="38"/>
      <c r="BL95" s="38"/>
      <c r="BM95" s="130"/>
      <c r="BN95" s="38"/>
      <c r="BO95" s="38"/>
      <c r="BP95" s="38"/>
      <c r="BQ95" s="137"/>
      <c r="BR95" s="21"/>
      <c r="BS95" s="24">
        <v>76.7</v>
      </c>
      <c r="BT95" s="24">
        <v>78.3</v>
      </c>
      <c r="BU95" s="149">
        <v>1009</v>
      </c>
      <c r="BV95" s="24">
        <v>1009</v>
      </c>
      <c r="BW95" s="24" t="s">
        <v>66</v>
      </c>
      <c r="BX95" s="24">
        <v>2</v>
      </c>
      <c r="BY95" s="18">
        <v>7.3</v>
      </c>
      <c r="BZ95" s="38">
        <v>2</v>
      </c>
      <c r="CA95" s="24" t="s">
        <v>67</v>
      </c>
      <c r="CB95" s="38">
        <v>10</v>
      </c>
      <c r="CI95" s="171">
        <f t="shared" si="10"/>
        <v>0</v>
      </c>
      <c r="CJ95" s="172">
        <f t="shared" si="11"/>
        <v>0</v>
      </c>
      <c r="CK95" s="172">
        <f t="shared" si="12"/>
        <v>0</v>
      </c>
      <c r="CL95" s="48">
        <f t="shared" si="13"/>
        <v>0</v>
      </c>
    </row>
    <row r="96" spans="1:90" s="48" customFormat="1" x14ac:dyDescent="0.25">
      <c r="A96" s="93">
        <v>42489</v>
      </c>
      <c r="B96" s="47" t="str">
        <f t="shared" si="8"/>
        <v>16120</v>
      </c>
      <c r="C96" s="48" t="s">
        <v>42</v>
      </c>
      <c r="D96" s="36" t="s">
        <v>109</v>
      </c>
      <c r="E96" s="24">
        <v>13</v>
      </c>
      <c r="F96" s="24">
        <v>5</v>
      </c>
      <c r="G96" s="24" t="s">
        <v>110</v>
      </c>
      <c r="H96" s="24">
        <v>650</v>
      </c>
      <c r="I96" s="24">
        <f t="shared" si="15"/>
        <v>50</v>
      </c>
      <c r="J96" s="20" t="s">
        <v>67</v>
      </c>
      <c r="K96" s="18"/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/>
      <c r="S96" s="38"/>
      <c r="T96" s="38"/>
      <c r="U96" s="130"/>
      <c r="V96" s="38"/>
      <c r="W96" s="38"/>
      <c r="X96" s="38"/>
      <c r="Y96" s="130"/>
      <c r="Z96" s="38"/>
      <c r="AA96" s="38"/>
      <c r="AB96" s="38"/>
      <c r="AC96" s="131"/>
      <c r="AG96" s="131"/>
      <c r="AH96" s="21">
        <v>0</v>
      </c>
      <c r="AI96" s="35"/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38"/>
      <c r="AQ96" s="36"/>
      <c r="AR96" s="36"/>
      <c r="AS96" s="128"/>
      <c r="AU96" s="35"/>
      <c r="AW96" s="131"/>
      <c r="AX96" s="49"/>
      <c r="AY96" s="24"/>
      <c r="AZ96" s="49"/>
      <c r="BA96" s="135"/>
      <c r="BB96" s="49"/>
      <c r="BC96" s="49"/>
      <c r="BD96" s="49"/>
      <c r="BE96" s="135"/>
      <c r="BF96" s="49"/>
      <c r="BG96" s="49"/>
      <c r="BH96" s="49"/>
      <c r="BI96" s="157"/>
      <c r="BJ96" s="18"/>
      <c r="BK96" s="38"/>
      <c r="BL96" s="38"/>
      <c r="BM96" s="130"/>
      <c r="BN96" s="38"/>
      <c r="BO96" s="38"/>
      <c r="BP96" s="38"/>
      <c r="BQ96" s="137"/>
      <c r="BR96" s="21"/>
      <c r="BS96" s="24">
        <v>76.7</v>
      </c>
      <c r="BT96" s="24">
        <v>78.3</v>
      </c>
      <c r="BU96" s="149">
        <v>1009</v>
      </c>
      <c r="BV96" s="24">
        <v>1009</v>
      </c>
      <c r="BW96" s="24" t="s">
        <v>66</v>
      </c>
      <c r="BX96" s="24">
        <v>2</v>
      </c>
      <c r="BY96" s="18">
        <v>8.1</v>
      </c>
      <c r="BZ96" s="38">
        <v>2</v>
      </c>
      <c r="CA96" s="24" t="s">
        <v>67</v>
      </c>
      <c r="CB96" s="38">
        <v>10</v>
      </c>
      <c r="CI96" s="171">
        <f t="shared" si="10"/>
        <v>0</v>
      </c>
      <c r="CJ96" s="172">
        <f t="shared" si="11"/>
        <v>0</v>
      </c>
      <c r="CK96" s="172">
        <f t="shared" si="12"/>
        <v>0</v>
      </c>
      <c r="CL96" s="48">
        <f t="shared" si="13"/>
        <v>0</v>
      </c>
    </row>
    <row r="97" spans="1:90" s="48" customFormat="1" x14ac:dyDescent="0.25">
      <c r="A97" s="93">
        <v>42489</v>
      </c>
      <c r="B97" s="47" t="str">
        <f t="shared" si="8"/>
        <v>16120</v>
      </c>
      <c r="C97" s="48" t="s">
        <v>42</v>
      </c>
      <c r="D97" s="36" t="s">
        <v>109</v>
      </c>
      <c r="E97" s="24">
        <v>13</v>
      </c>
      <c r="F97" s="24">
        <v>6</v>
      </c>
      <c r="G97" s="24" t="s">
        <v>110</v>
      </c>
      <c r="H97" s="24">
        <v>638</v>
      </c>
      <c r="I97" s="24">
        <f t="shared" si="15"/>
        <v>38</v>
      </c>
      <c r="J97" s="20" t="s">
        <v>67</v>
      </c>
      <c r="K97" s="18"/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/>
      <c r="S97" s="38"/>
      <c r="T97" s="38"/>
      <c r="U97" s="130"/>
      <c r="V97" s="38"/>
      <c r="W97" s="38"/>
      <c r="X97" s="38"/>
      <c r="Y97" s="130"/>
      <c r="Z97" s="38"/>
      <c r="AA97" s="38"/>
      <c r="AB97" s="38"/>
      <c r="AC97" s="131"/>
      <c r="AG97" s="131"/>
      <c r="AH97" s="21">
        <v>0</v>
      </c>
      <c r="AI97" s="35"/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38"/>
      <c r="AQ97" s="36"/>
      <c r="AR97" s="36"/>
      <c r="AS97" s="128"/>
      <c r="AU97" s="35"/>
      <c r="AW97" s="131"/>
      <c r="AX97" s="49"/>
      <c r="AY97" s="24"/>
      <c r="AZ97" s="49"/>
      <c r="BA97" s="135"/>
      <c r="BB97" s="49"/>
      <c r="BC97" s="49"/>
      <c r="BD97" s="49"/>
      <c r="BE97" s="135"/>
      <c r="BF97" s="49"/>
      <c r="BG97" s="49"/>
      <c r="BH97" s="49"/>
      <c r="BI97" s="157"/>
      <c r="BJ97" s="18"/>
      <c r="BK97" s="38"/>
      <c r="BL97" s="38"/>
      <c r="BM97" s="130"/>
      <c r="BN97" s="38"/>
      <c r="BO97" s="38"/>
      <c r="BP97" s="38"/>
      <c r="BQ97" s="137"/>
      <c r="BR97" s="21"/>
      <c r="BS97" s="24">
        <v>76.7</v>
      </c>
      <c r="BT97" s="24">
        <v>78.3</v>
      </c>
      <c r="BU97" s="149">
        <v>1009</v>
      </c>
      <c r="BV97" s="24">
        <v>1009</v>
      </c>
      <c r="BW97" s="24" t="s">
        <v>66</v>
      </c>
      <c r="BX97" s="24">
        <v>2</v>
      </c>
      <c r="BY97" s="18">
        <v>6</v>
      </c>
      <c r="BZ97" s="38">
        <v>2</v>
      </c>
      <c r="CA97" s="24" t="s">
        <v>67</v>
      </c>
      <c r="CB97" s="38">
        <v>10</v>
      </c>
      <c r="CI97" s="171">
        <f t="shared" si="10"/>
        <v>0</v>
      </c>
      <c r="CJ97" s="172">
        <f t="shared" si="11"/>
        <v>0</v>
      </c>
      <c r="CK97" s="172">
        <f t="shared" si="12"/>
        <v>0</v>
      </c>
      <c r="CL97" s="48">
        <f t="shared" si="13"/>
        <v>0</v>
      </c>
    </row>
    <row r="98" spans="1:90" s="48" customFormat="1" x14ac:dyDescent="0.25">
      <c r="A98" s="93">
        <v>42489</v>
      </c>
      <c r="B98" s="47" t="str">
        <f t="shared" si="8"/>
        <v>16120</v>
      </c>
      <c r="C98" s="48" t="s">
        <v>42</v>
      </c>
      <c r="D98" s="36" t="s">
        <v>109</v>
      </c>
      <c r="E98" s="24">
        <v>13</v>
      </c>
      <c r="F98" s="24">
        <v>7</v>
      </c>
      <c r="G98" s="24" t="s">
        <v>110</v>
      </c>
      <c r="H98" s="24">
        <v>626</v>
      </c>
      <c r="I98" s="24">
        <f t="shared" si="15"/>
        <v>26</v>
      </c>
      <c r="J98" s="20" t="s">
        <v>67</v>
      </c>
      <c r="K98" s="18"/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/>
      <c r="S98" s="38"/>
      <c r="T98" s="38"/>
      <c r="U98" s="130"/>
      <c r="V98" s="38"/>
      <c r="W98" s="38"/>
      <c r="X98" s="38"/>
      <c r="Y98" s="130"/>
      <c r="Z98" s="38"/>
      <c r="AA98" s="38"/>
      <c r="AB98" s="38"/>
      <c r="AC98" s="131"/>
      <c r="AG98" s="131"/>
      <c r="AH98" s="21">
        <v>0</v>
      </c>
      <c r="AI98" s="35"/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38"/>
      <c r="AQ98" s="36"/>
      <c r="AR98" s="36"/>
      <c r="AS98" s="128"/>
      <c r="AU98" s="35"/>
      <c r="AW98" s="131"/>
      <c r="AX98" s="49"/>
      <c r="AY98" s="24"/>
      <c r="AZ98" s="49"/>
      <c r="BA98" s="135"/>
      <c r="BB98" s="49"/>
      <c r="BC98" s="49"/>
      <c r="BD98" s="49"/>
      <c r="BE98" s="135"/>
      <c r="BF98" s="49"/>
      <c r="BG98" s="49"/>
      <c r="BH98" s="49"/>
      <c r="BI98" s="157"/>
      <c r="BJ98" s="18"/>
      <c r="BK98" s="38"/>
      <c r="BL98" s="38"/>
      <c r="BM98" s="130"/>
      <c r="BN98" s="38"/>
      <c r="BO98" s="38"/>
      <c r="BP98" s="38"/>
      <c r="BQ98" s="137"/>
      <c r="BR98" s="21"/>
      <c r="BS98" s="24">
        <v>76.7</v>
      </c>
      <c r="BT98" s="24">
        <v>78.3</v>
      </c>
      <c r="BU98" s="149">
        <v>1009</v>
      </c>
      <c r="BV98" s="24">
        <v>1009</v>
      </c>
      <c r="BW98" s="24" t="s">
        <v>66</v>
      </c>
      <c r="BX98" s="24">
        <v>2</v>
      </c>
      <c r="BY98" s="18">
        <v>11.1</v>
      </c>
      <c r="BZ98" s="38">
        <v>2</v>
      </c>
      <c r="CA98" s="24" t="s">
        <v>67</v>
      </c>
      <c r="CB98" s="38">
        <v>10</v>
      </c>
      <c r="CI98" s="171">
        <f t="shared" si="10"/>
        <v>0</v>
      </c>
      <c r="CJ98" s="172">
        <f t="shared" si="11"/>
        <v>0</v>
      </c>
      <c r="CK98" s="172">
        <f t="shared" si="12"/>
        <v>0</v>
      </c>
      <c r="CL98" s="48">
        <f t="shared" si="13"/>
        <v>0</v>
      </c>
    </row>
    <row r="99" spans="1:90" s="56" customFormat="1" x14ac:dyDescent="0.25">
      <c r="A99" s="54">
        <v>42489</v>
      </c>
      <c r="B99" s="55" t="str">
        <f t="shared" si="8"/>
        <v>16120</v>
      </c>
      <c r="C99" s="56" t="s">
        <v>42</v>
      </c>
      <c r="D99" s="56" t="s">
        <v>109</v>
      </c>
      <c r="E99" s="57">
        <v>13</v>
      </c>
      <c r="F99" s="57">
        <v>8</v>
      </c>
      <c r="G99" s="57" t="s">
        <v>110</v>
      </c>
      <c r="H99" s="57">
        <v>614</v>
      </c>
      <c r="I99" s="57">
        <f t="shared" si="15"/>
        <v>14</v>
      </c>
      <c r="J99" s="20" t="s">
        <v>67</v>
      </c>
      <c r="K99" s="19"/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57"/>
      <c r="S99" s="57"/>
      <c r="T99" s="57"/>
      <c r="U99" s="138"/>
      <c r="V99" s="57"/>
      <c r="W99" s="57"/>
      <c r="X99" s="57"/>
      <c r="Y99" s="138"/>
      <c r="Z99" s="57"/>
      <c r="AA99" s="57"/>
      <c r="AB99" s="57"/>
      <c r="AC99" s="129"/>
      <c r="AG99" s="129"/>
      <c r="AH99" s="58">
        <v>0</v>
      </c>
      <c r="AI99" s="19"/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57"/>
      <c r="AS99" s="129"/>
      <c r="AU99" s="19"/>
      <c r="AW99" s="129"/>
      <c r="AX99" s="59"/>
      <c r="AY99" s="57"/>
      <c r="AZ99" s="59"/>
      <c r="BA99" s="136"/>
      <c r="BB99" s="59"/>
      <c r="BC99" s="59"/>
      <c r="BD99" s="59"/>
      <c r="BE99" s="136"/>
      <c r="BF99" s="59"/>
      <c r="BG99" s="59"/>
      <c r="BH99" s="59"/>
      <c r="BI99" s="136"/>
      <c r="BJ99" s="18"/>
      <c r="BK99" s="38"/>
      <c r="BL99" s="38"/>
      <c r="BM99" s="130"/>
      <c r="BN99" s="38"/>
      <c r="BO99" s="38"/>
      <c r="BP99" s="38"/>
      <c r="BQ99" s="138"/>
      <c r="BR99" s="58"/>
      <c r="BS99" s="24">
        <v>76.7</v>
      </c>
      <c r="BT99" s="24">
        <v>78.3</v>
      </c>
      <c r="BU99" s="149">
        <v>1009</v>
      </c>
      <c r="BV99" s="24">
        <v>1009</v>
      </c>
      <c r="BW99" s="24" t="s">
        <v>66</v>
      </c>
      <c r="BX99" s="24">
        <v>2</v>
      </c>
      <c r="BY99" s="61">
        <v>13.1</v>
      </c>
      <c r="BZ99" s="38">
        <v>2</v>
      </c>
      <c r="CA99" s="24" t="s">
        <v>67</v>
      </c>
      <c r="CB99" s="56">
        <v>10</v>
      </c>
      <c r="CI99" s="171">
        <f t="shared" si="10"/>
        <v>0</v>
      </c>
      <c r="CJ99" s="172">
        <f t="shared" si="11"/>
        <v>0</v>
      </c>
      <c r="CK99" s="172">
        <f t="shared" si="12"/>
        <v>0</v>
      </c>
      <c r="CL99" s="48">
        <f t="shared" si="13"/>
        <v>0</v>
      </c>
    </row>
    <row r="100" spans="1:90" s="48" customFormat="1" x14ac:dyDescent="0.25">
      <c r="A100" s="46">
        <v>42489</v>
      </c>
      <c r="B100" s="47" t="str">
        <f t="shared" si="8"/>
        <v>16120</v>
      </c>
      <c r="C100" s="48" t="s">
        <v>42</v>
      </c>
      <c r="D100" s="48" t="s">
        <v>61</v>
      </c>
      <c r="E100" s="24">
        <v>14</v>
      </c>
      <c r="F100" s="24">
        <v>1</v>
      </c>
      <c r="G100" s="24" t="s">
        <v>110</v>
      </c>
      <c r="H100" s="24">
        <v>730</v>
      </c>
      <c r="I100" s="24">
        <f t="shared" si="15"/>
        <v>130</v>
      </c>
      <c r="J100" s="20" t="s">
        <v>69</v>
      </c>
      <c r="K100" s="18"/>
      <c r="L100" s="97">
        <v>0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24"/>
      <c r="S100" s="24"/>
      <c r="T100" s="24"/>
      <c r="U100" s="137"/>
      <c r="V100" s="24"/>
      <c r="W100" s="24"/>
      <c r="X100" s="24"/>
      <c r="Y100" s="137"/>
      <c r="Z100" s="24"/>
      <c r="AA100" s="24"/>
      <c r="AB100" s="24"/>
      <c r="AC100" s="131"/>
      <c r="AG100" s="131"/>
      <c r="AH100" s="21">
        <v>0</v>
      </c>
      <c r="AI100" s="35"/>
      <c r="AJ100" s="97">
        <v>0</v>
      </c>
      <c r="AK100" s="97">
        <v>0</v>
      </c>
      <c r="AL100" s="97">
        <v>0</v>
      </c>
      <c r="AM100" s="97">
        <v>0</v>
      </c>
      <c r="AN100" s="97">
        <v>0</v>
      </c>
      <c r="AO100" s="97">
        <v>0</v>
      </c>
      <c r="AP100" s="24"/>
      <c r="AQ100" s="36"/>
      <c r="AR100" s="36"/>
      <c r="AS100" s="128"/>
      <c r="AU100" s="35"/>
      <c r="AW100" s="131"/>
      <c r="AX100" s="49"/>
      <c r="AY100" s="24"/>
      <c r="AZ100" s="49"/>
      <c r="BA100" s="135"/>
      <c r="BB100" s="49"/>
      <c r="BC100" s="49"/>
      <c r="BD100" s="49"/>
      <c r="BE100" s="135"/>
      <c r="BF100" s="49"/>
      <c r="BG100" s="49"/>
      <c r="BH100" s="49"/>
      <c r="BI100" s="157"/>
      <c r="BJ100" s="18"/>
      <c r="BK100" s="38"/>
      <c r="BL100" s="38"/>
      <c r="BM100" s="130"/>
      <c r="BN100" s="38"/>
      <c r="BO100" s="38"/>
      <c r="BP100" s="38"/>
      <c r="BQ100" s="137"/>
      <c r="BR100" s="21"/>
      <c r="BS100" s="24">
        <v>76.3</v>
      </c>
      <c r="BT100" s="24">
        <v>77.400000000000006</v>
      </c>
      <c r="BU100" s="149">
        <v>1009</v>
      </c>
      <c r="BV100" s="24">
        <v>1009</v>
      </c>
      <c r="BW100" s="24">
        <v>1</v>
      </c>
      <c r="BX100" s="24">
        <v>1</v>
      </c>
      <c r="BY100" s="35">
        <v>2.8</v>
      </c>
      <c r="BZ100" s="35">
        <v>1</v>
      </c>
      <c r="CA100" s="24" t="s">
        <v>67</v>
      </c>
      <c r="CB100" s="38">
        <v>10</v>
      </c>
      <c r="CI100" s="171">
        <f t="shared" si="10"/>
        <v>0</v>
      </c>
      <c r="CJ100" s="172">
        <f t="shared" si="11"/>
        <v>0</v>
      </c>
      <c r="CK100" s="172">
        <f t="shared" si="12"/>
        <v>0</v>
      </c>
      <c r="CL100" s="48">
        <f t="shared" si="13"/>
        <v>0</v>
      </c>
    </row>
    <row r="101" spans="1:90" x14ac:dyDescent="0.25">
      <c r="A101" s="46">
        <v>42489</v>
      </c>
      <c r="B101" s="47" t="str">
        <f t="shared" si="8"/>
        <v>16120</v>
      </c>
      <c r="C101" s="48" t="s">
        <v>42</v>
      </c>
      <c r="D101" s="48" t="s">
        <v>61</v>
      </c>
      <c r="E101" s="24">
        <v>14</v>
      </c>
      <c r="F101" s="24">
        <v>2</v>
      </c>
      <c r="G101" s="24" t="s">
        <v>110</v>
      </c>
      <c r="H101" s="24">
        <v>742</v>
      </c>
      <c r="I101" s="24">
        <f t="shared" si="15"/>
        <v>142</v>
      </c>
      <c r="J101" s="14" t="s">
        <v>69</v>
      </c>
      <c r="K101" s="9"/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1"/>
      <c r="S101" s="1"/>
      <c r="T101" s="1"/>
      <c r="U101" s="137"/>
      <c r="V101" s="1"/>
      <c r="W101" s="1"/>
      <c r="X101" s="1"/>
      <c r="Y101" s="137"/>
      <c r="Z101" s="1"/>
      <c r="AA101" s="1"/>
      <c r="AB101" s="1"/>
      <c r="AH101" s="15">
        <v>0</v>
      </c>
      <c r="AI101" s="3"/>
      <c r="AJ101" s="38">
        <v>0</v>
      </c>
      <c r="AK101" s="38">
        <v>1</v>
      </c>
      <c r="AL101" s="38">
        <v>0</v>
      </c>
      <c r="AM101" s="38">
        <v>0</v>
      </c>
      <c r="AN101" s="38">
        <v>0</v>
      </c>
      <c r="AO101" s="38">
        <v>0</v>
      </c>
      <c r="AP101" s="1"/>
      <c r="AQ101" s="12"/>
      <c r="AR101" s="12"/>
      <c r="AS101" s="128"/>
      <c r="AT101" t="s">
        <v>22</v>
      </c>
      <c r="AU101" s="3" t="s">
        <v>22</v>
      </c>
      <c r="AV101">
        <v>100</v>
      </c>
      <c r="AX101" s="22"/>
      <c r="AY101" s="1"/>
      <c r="AZ101" s="22"/>
      <c r="BA101" s="135"/>
      <c r="BB101" s="22"/>
      <c r="BC101" s="22"/>
      <c r="BD101" s="22"/>
      <c r="BE101" s="135"/>
      <c r="BF101" s="22"/>
      <c r="BG101" s="22"/>
      <c r="BH101" s="22"/>
      <c r="BI101" s="157"/>
      <c r="BJ101" s="153"/>
      <c r="BK101" s="11"/>
      <c r="BL101" s="11"/>
      <c r="BM101" s="130"/>
      <c r="BN101" s="38"/>
      <c r="BO101" s="38"/>
      <c r="BP101" s="38"/>
      <c r="BQ101" s="137"/>
      <c r="BR101" s="15">
        <v>1</v>
      </c>
      <c r="BS101" s="24">
        <v>76.3</v>
      </c>
      <c r="BT101" s="24">
        <v>77.400000000000006</v>
      </c>
      <c r="BU101" s="149">
        <v>1009</v>
      </c>
      <c r="BV101" s="24">
        <v>1009</v>
      </c>
      <c r="BW101" s="1">
        <v>1</v>
      </c>
      <c r="BX101" s="1">
        <v>1</v>
      </c>
      <c r="BY101" s="35">
        <v>7.1</v>
      </c>
      <c r="BZ101" s="35">
        <v>2</v>
      </c>
      <c r="CA101" s="1" t="s">
        <v>67</v>
      </c>
      <c r="CB101" s="38">
        <v>10</v>
      </c>
      <c r="CI101" s="171">
        <f t="shared" si="10"/>
        <v>0</v>
      </c>
      <c r="CJ101" s="172">
        <f t="shared" si="11"/>
        <v>0</v>
      </c>
      <c r="CK101" s="172">
        <f t="shared" si="12"/>
        <v>0</v>
      </c>
      <c r="CL101" s="48">
        <f t="shared" si="13"/>
        <v>0</v>
      </c>
    </row>
    <row r="102" spans="1:90" x14ac:dyDescent="0.25">
      <c r="A102" s="46">
        <v>42489</v>
      </c>
      <c r="B102" s="47" t="str">
        <f t="shared" si="8"/>
        <v>16120</v>
      </c>
      <c r="C102" s="48" t="s">
        <v>42</v>
      </c>
      <c r="D102" s="48" t="s">
        <v>61</v>
      </c>
      <c r="E102" s="24">
        <v>14</v>
      </c>
      <c r="F102" s="24">
        <v>3</v>
      </c>
      <c r="G102" s="24" t="s">
        <v>110</v>
      </c>
      <c r="H102" s="24">
        <v>753</v>
      </c>
      <c r="I102" s="24">
        <f t="shared" si="15"/>
        <v>153</v>
      </c>
      <c r="J102" s="14" t="s">
        <v>69</v>
      </c>
      <c r="K102" s="9"/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1"/>
      <c r="S102" s="1"/>
      <c r="T102" s="1"/>
      <c r="U102" s="137"/>
      <c r="V102" s="1"/>
      <c r="W102" s="1"/>
      <c r="X102" s="1"/>
      <c r="Y102" s="137"/>
      <c r="Z102" s="1"/>
      <c r="AA102" s="1"/>
      <c r="AB102" s="1"/>
      <c r="AH102" s="15">
        <v>0</v>
      </c>
      <c r="AI102" s="3"/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1</v>
      </c>
      <c r="AP102" s="1"/>
      <c r="AQ102" s="12"/>
      <c r="AR102" s="12"/>
      <c r="AS102" s="128"/>
      <c r="AT102" t="s">
        <v>55</v>
      </c>
      <c r="AU102" s="3" t="s">
        <v>22</v>
      </c>
      <c r="AV102">
        <v>135</v>
      </c>
      <c r="AX102" s="22"/>
      <c r="AY102" s="1"/>
      <c r="AZ102" s="22"/>
      <c r="BA102" s="135"/>
      <c r="BB102" s="22"/>
      <c r="BC102" s="22"/>
      <c r="BD102" s="22"/>
      <c r="BE102" s="135"/>
      <c r="BF102" s="22"/>
      <c r="BG102" s="22"/>
      <c r="BH102" s="22"/>
      <c r="BI102" s="157"/>
      <c r="BJ102" s="153"/>
      <c r="BK102" s="11"/>
      <c r="BL102" s="11"/>
      <c r="BM102" s="130"/>
      <c r="BN102" s="38"/>
      <c r="BO102" s="38"/>
      <c r="BP102" s="38"/>
      <c r="BQ102" s="137"/>
      <c r="BR102" s="15">
        <v>1</v>
      </c>
      <c r="BS102" s="24">
        <v>76.3</v>
      </c>
      <c r="BT102" s="24">
        <v>77.400000000000006</v>
      </c>
      <c r="BU102" s="149">
        <v>1009</v>
      </c>
      <c r="BV102" s="24">
        <v>1009</v>
      </c>
      <c r="BW102" s="1">
        <v>1</v>
      </c>
      <c r="BX102" s="1">
        <v>1</v>
      </c>
      <c r="BY102" s="35">
        <v>5.8</v>
      </c>
      <c r="BZ102" s="35">
        <v>2</v>
      </c>
      <c r="CA102" s="1" t="s">
        <v>67</v>
      </c>
      <c r="CB102" s="38">
        <v>10</v>
      </c>
      <c r="CI102" s="171">
        <f t="shared" si="10"/>
        <v>0</v>
      </c>
      <c r="CJ102" s="172">
        <f t="shared" si="11"/>
        <v>0</v>
      </c>
      <c r="CK102" s="172">
        <f t="shared" si="12"/>
        <v>0</v>
      </c>
      <c r="CL102" s="48">
        <f t="shared" si="13"/>
        <v>0</v>
      </c>
    </row>
    <row r="103" spans="1:90" x14ac:dyDescent="0.25">
      <c r="A103" s="46">
        <v>42489</v>
      </c>
      <c r="B103" s="47" t="str">
        <f t="shared" si="8"/>
        <v>16120</v>
      </c>
      <c r="C103" s="48" t="s">
        <v>42</v>
      </c>
      <c r="D103" s="48" t="s">
        <v>61</v>
      </c>
      <c r="E103" s="24">
        <v>14</v>
      </c>
      <c r="F103" s="24">
        <v>4</v>
      </c>
      <c r="G103" s="24" t="s">
        <v>110</v>
      </c>
      <c r="H103" s="24">
        <v>805</v>
      </c>
      <c r="I103" s="24">
        <f t="shared" si="15"/>
        <v>205</v>
      </c>
      <c r="J103" s="14" t="s">
        <v>69</v>
      </c>
      <c r="K103" s="9"/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1"/>
      <c r="S103" s="1"/>
      <c r="T103" s="1"/>
      <c r="U103" s="137"/>
      <c r="V103" s="1"/>
      <c r="W103" s="1"/>
      <c r="X103" s="1"/>
      <c r="Y103" s="137"/>
      <c r="Z103" s="1"/>
      <c r="AA103" s="1"/>
      <c r="AB103" s="1"/>
      <c r="AH103" s="15">
        <v>0</v>
      </c>
      <c r="AI103" s="3"/>
      <c r="AJ103" s="38"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v>0</v>
      </c>
      <c r="AP103" s="1"/>
      <c r="AQ103" s="12"/>
      <c r="AR103" s="12"/>
      <c r="AS103" s="128"/>
      <c r="AU103" s="3"/>
      <c r="AX103" s="22"/>
      <c r="AY103" s="1"/>
      <c r="AZ103" s="22"/>
      <c r="BA103" s="135"/>
      <c r="BB103" s="22"/>
      <c r="BC103" s="22"/>
      <c r="BD103" s="22"/>
      <c r="BE103" s="135"/>
      <c r="BF103" s="22"/>
      <c r="BG103" s="22"/>
      <c r="BH103" s="22"/>
      <c r="BI103" s="157"/>
      <c r="BJ103" s="153"/>
      <c r="BK103" s="11"/>
      <c r="BL103" s="11"/>
      <c r="BM103" s="130"/>
      <c r="BN103" s="38"/>
      <c r="BO103" s="38"/>
      <c r="BP103" s="38"/>
      <c r="BQ103" s="137"/>
      <c r="BR103" s="15"/>
      <c r="BS103" s="24">
        <v>76.3</v>
      </c>
      <c r="BT103" s="24">
        <v>77.400000000000006</v>
      </c>
      <c r="BU103" s="149">
        <v>1009</v>
      </c>
      <c r="BV103" s="24">
        <v>1009</v>
      </c>
      <c r="BW103" s="1">
        <v>1</v>
      </c>
      <c r="BX103" s="1">
        <v>1</v>
      </c>
      <c r="BY103" s="35">
        <v>5.6</v>
      </c>
      <c r="BZ103" s="35">
        <v>2</v>
      </c>
      <c r="CA103" s="1" t="s">
        <v>67</v>
      </c>
      <c r="CB103" s="38">
        <v>10</v>
      </c>
      <c r="CI103" s="171">
        <f t="shared" si="10"/>
        <v>0</v>
      </c>
      <c r="CJ103" s="172">
        <f t="shared" si="11"/>
        <v>0</v>
      </c>
      <c r="CK103" s="172">
        <f t="shared" si="12"/>
        <v>0</v>
      </c>
      <c r="CL103" s="48">
        <f t="shared" si="13"/>
        <v>0</v>
      </c>
    </row>
    <row r="104" spans="1:90" x14ac:dyDescent="0.25">
      <c r="A104" s="46">
        <v>42489</v>
      </c>
      <c r="B104" s="47" t="str">
        <f t="shared" si="8"/>
        <v>16120</v>
      </c>
      <c r="C104" s="48" t="s">
        <v>42</v>
      </c>
      <c r="D104" s="48" t="s">
        <v>61</v>
      </c>
      <c r="E104" s="24">
        <v>14</v>
      </c>
      <c r="F104" s="24">
        <v>5</v>
      </c>
      <c r="G104" s="24" t="s">
        <v>110</v>
      </c>
      <c r="H104" s="24">
        <v>815</v>
      </c>
      <c r="I104" s="24">
        <f t="shared" si="15"/>
        <v>215</v>
      </c>
      <c r="J104" s="14" t="s">
        <v>69</v>
      </c>
      <c r="K104" s="9"/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1"/>
      <c r="S104" s="1"/>
      <c r="T104" s="1"/>
      <c r="U104" s="137"/>
      <c r="V104" s="1"/>
      <c r="W104" s="1"/>
      <c r="X104" s="1"/>
      <c r="Y104" s="137"/>
      <c r="Z104" s="1"/>
      <c r="AA104" s="1"/>
      <c r="AB104" s="1"/>
      <c r="AH104" s="15">
        <v>0</v>
      </c>
      <c r="AI104" s="3"/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1"/>
      <c r="AQ104" s="12"/>
      <c r="AR104" s="12"/>
      <c r="AS104" s="128"/>
      <c r="AU104" s="3"/>
      <c r="AX104" s="22"/>
      <c r="AY104" s="1"/>
      <c r="AZ104" s="22"/>
      <c r="BA104" s="135"/>
      <c r="BB104" s="22"/>
      <c r="BC104" s="22"/>
      <c r="BD104" s="22"/>
      <c r="BE104" s="135"/>
      <c r="BF104" s="22"/>
      <c r="BG104" s="22"/>
      <c r="BH104" s="22"/>
      <c r="BI104" s="157"/>
      <c r="BJ104" s="153"/>
      <c r="BK104" s="11"/>
      <c r="BL104" s="11"/>
      <c r="BM104" s="130"/>
      <c r="BN104" s="38"/>
      <c r="BO104" s="38"/>
      <c r="BP104" s="38"/>
      <c r="BQ104" s="137"/>
      <c r="BR104" s="15"/>
      <c r="BS104" s="24">
        <v>76.3</v>
      </c>
      <c r="BT104" s="24">
        <v>77.400000000000006</v>
      </c>
      <c r="BU104" s="149">
        <v>1009</v>
      </c>
      <c r="BV104" s="24">
        <v>1009</v>
      </c>
      <c r="BW104" s="1">
        <v>0</v>
      </c>
      <c r="BX104" s="1">
        <v>2</v>
      </c>
      <c r="BY104" s="35">
        <v>7.8</v>
      </c>
      <c r="BZ104" s="35">
        <v>2</v>
      </c>
      <c r="CA104" s="1" t="s">
        <v>67</v>
      </c>
      <c r="CB104" s="38">
        <v>10</v>
      </c>
      <c r="CI104" s="171">
        <f t="shared" si="10"/>
        <v>0</v>
      </c>
      <c r="CJ104" s="172">
        <f t="shared" si="11"/>
        <v>0</v>
      </c>
      <c r="CK104" s="172">
        <f t="shared" si="12"/>
        <v>0</v>
      </c>
      <c r="CL104" s="48">
        <f t="shared" si="13"/>
        <v>0</v>
      </c>
    </row>
    <row r="105" spans="1:90" x14ac:dyDescent="0.25">
      <c r="A105" s="46">
        <v>42489</v>
      </c>
      <c r="B105" s="47" t="str">
        <f t="shared" si="8"/>
        <v>16120</v>
      </c>
      <c r="C105" s="48" t="s">
        <v>42</v>
      </c>
      <c r="D105" s="48" t="s">
        <v>61</v>
      </c>
      <c r="E105" s="24">
        <v>14</v>
      </c>
      <c r="F105" s="24">
        <v>6</v>
      </c>
      <c r="G105" s="24" t="s">
        <v>110</v>
      </c>
      <c r="H105" s="24">
        <v>715</v>
      </c>
      <c r="I105" s="24">
        <f t="shared" si="15"/>
        <v>115</v>
      </c>
      <c r="J105" s="14" t="s">
        <v>67</v>
      </c>
      <c r="K105" s="9"/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1"/>
      <c r="S105" s="1"/>
      <c r="T105" s="1"/>
      <c r="U105" s="137"/>
      <c r="V105" s="1"/>
      <c r="W105" s="1"/>
      <c r="X105" s="1"/>
      <c r="Y105" s="137"/>
      <c r="Z105" s="1"/>
      <c r="AA105" s="1"/>
      <c r="AB105" s="1"/>
      <c r="AH105" s="15">
        <v>0</v>
      </c>
      <c r="AI105" s="3"/>
      <c r="AJ105" s="38">
        <v>0</v>
      </c>
      <c r="AK105" s="38">
        <v>0</v>
      </c>
      <c r="AL105" s="38">
        <v>0</v>
      </c>
      <c r="AM105" s="38">
        <v>0</v>
      </c>
      <c r="AN105" s="38">
        <v>0</v>
      </c>
      <c r="AO105" s="38">
        <v>0</v>
      </c>
      <c r="AP105" s="1"/>
      <c r="AQ105" s="12"/>
      <c r="AR105" s="12"/>
      <c r="AS105" s="128"/>
      <c r="AU105" s="3"/>
      <c r="AX105" s="22"/>
      <c r="AY105" s="1"/>
      <c r="AZ105" s="22"/>
      <c r="BA105" s="135"/>
      <c r="BB105" s="22"/>
      <c r="BC105" s="22"/>
      <c r="BD105" s="22"/>
      <c r="BE105" s="135"/>
      <c r="BF105" s="22"/>
      <c r="BG105" s="22"/>
      <c r="BH105" s="22"/>
      <c r="BI105" s="157"/>
      <c r="BJ105" s="153"/>
      <c r="BK105" s="11"/>
      <c r="BL105" s="11"/>
      <c r="BM105" s="130"/>
      <c r="BN105" s="38"/>
      <c r="BO105" s="38"/>
      <c r="BP105" s="38"/>
      <c r="BQ105" s="137"/>
      <c r="BR105" s="15"/>
      <c r="BS105" s="24">
        <v>76.3</v>
      </c>
      <c r="BT105" s="24">
        <v>77.400000000000006</v>
      </c>
      <c r="BU105" s="149">
        <v>1009</v>
      </c>
      <c r="BV105" s="24">
        <v>1009</v>
      </c>
      <c r="BW105" s="1">
        <v>0</v>
      </c>
      <c r="BX105" s="1">
        <v>2</v>
      </c>
      <c r="BY105" s="35">
        <v>6.3</v>
      </c>
      <c r="BZ105" s="35">
        <v>2</v>
      </c>
      <c r="CA105" s="1" t="s">
        <v>67</v>
      </c>
      <c r="CB105" s="38">
        <v>10</v>
      </c>
      <c r="CI105" s="171">
        <f t="shared" si="10"/>
        <v>0</v>
      </c>
      <c r="CJ105" s="172">
        <f t="shared" si="11"/>
        <v>0</v>
      </c>
      <c r="CK105" s="172">
        <f t="shared" si="12"/>
        <v>0</v>
      </c>
      <c r="CL105" s="48">
        <f t="shared" si="13"/>
        <v>0</v>
      </c>
    </row>
    <row r="106" spans="1:90" x14ac:dyDescent="0.25">
      <c r="A106" s="46">
        <v>42489</v>
      </c>
      <c r="B106" s="47" t="str">
        <f t="shared" si="8"/>
        <v>16120</v>
      </c>
      <c r="C106" s="48" t="s">
        <v>42</v>
      </c>
      <c r="D106" s="48" t="s">
        <v>61</v>
      </c>
      <c r="E106" s="24">
        <v>14</v>
      </c>
      <c r="F106" s="24">
        <v>7</v>
      </c>
      <c r="G106" s="24" t="s">
        <v>110</v>
      </c>
      <c r="H106" s="24">
        <v>700</v>
      </c>
      <c r="I106" s="24">
        <f t="shared" si="15"/>
        <v>100</v>
      </c>
      <c r="J106" s="14" t="s">
        <v>67</v>
      </c>
      <c r="K106" s="9"/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1"/>
      <c r="S106" s="1"/>
      <c r="T106" s="1"/>
      <c r="U106" s="137"/>
      <c r="V106" s="1"/>
      <c r="W106" s="1"/>
      <c r="X106" s="1"/>
      <c r="Y106" s="137"/>
      <c r="Z106" s="1"/>
      <c r="AA106" s="1"/>
      <c r="AB106" s="1"/>
      <c r="AH106" s="15">
        <v>0</v>
      </c>
      <c r="AI106" s="3"/>
      <c r="AJ106" s="38">
        <v>0</v>
      </c>
      <c r="AK106" s="38">
        <v>0</v>
      </c>
      <c r="AL106" s="38">
        <v>0</v>
      </c>
      <c r="AM106" s="38">
        <v>0</v>
      </c>
      <c r="AN106" s="38">
        <v>0</v>
      </c>
      <c r="AO106" s="38">
        <v>0</v>
      </c>
      <c r="AP106" s="1"/>
      <c r="AQ106" s="12"/>
      <c r="AR106" s="12"/>
      <c r="AS106" s="128"/>
      <c r="AU106" s="3"/>
      <c r="AX106" s="22"/>
      <c r="AY106" s="1"/>
      <c r="AZ106" s="22"/>
      <c r="BA106" s="135"/>
      <c r="BB106" s="22"/>
      <c r="BC106" s="22"/>
      <c r="BD106" s="22"/>
      <c r="BE106" s="135"/>
      <c r="BF106" s="22"/>
      <c r="BG106" s="22"/>
      <c r="BH106" s="22"/>
      <c r="BI106" s="157"/>
      <c r="BJ106" s="153"/>
      <c r="BK106" s="11"/>
      <c r="BL106" s="11"/>
      <c r="BM106" s="130"/>
      <c r="BN106" s="38"/>
      <c r="BO106" s="38"/>
      <c r="BP106" s="38"/>
      <c r="BQ106" s="137"/>
      <c r="BR106" s="15"/>
      <c r="BS106" s="24">
        <v>76.3</v>
      </c>
      <c r="BT106" s="24">
        <v>77.400000000000006</v>
      </c>
      <c r="BU106" s="149">
        <v>1009</v>
      </c>
      <c r="BV106" s="24">
        <v>1009</v>
      </c>
      <c r="BW106" s="1">
        <v>0</v>
      </c>
      <c r="BX106" s="1">
        <v>1</v>
      </c>
      <c r="BY106" s="35">
        <v>4.2</v>
      </c>
      <c r="BZ106" s="35">
        <v>2</v>
      </c>
      <c r="CA106" s="1" t="s">
        <v>67</v>
      </c>
      <c r="CB106" s="38">
        <v>10</v>
      </c>
      <c r="CI106" s="171">
        <f t="shared" si="10"/>
        <v>0</v>
      </c>
      <c r="CJ106" s="172">
        <f t="shared" si="11"/>
        <v>0</v>
      </c>
      <c r="CK106" s="172">
        <f t="shared" si="12"/>
        <v>0</v>
      </c>
      <c r="CL106" s="48">
        <f t="shared" si="13"/>
        <v>0</v>
      </c>
    </row>
    <row r="107" spans="1:90" x14ac:dyDescent="0.25">
      <c r="A107" s="46">
        <v>42489</v>
      </c>
      <c r="B107" s="47" t="str">
        <f t="shared" si="8"/>
        <v>16120</v>
      </c>
      <c r="C107" s="48" t="s">
        <v>42</v>
      </c>
      <c r="D107" s="48" t="s">
        <v>61</v>
      </c>
      <c r="E107" s="24">
        <v>14</v>
      </c>
      <c r="F107" s="24">
        <v>8</v>
      </c>
      <c r="G107" s="24" t="s">
        <v>110</v>
      </c>
      <c r="H107" s="24">
        <v>647</v>
      </c>
      <c r="I107" s="24">
        <f t="shared" si="15"/>
        <v>47</v>
      </c>
      <c r="J107" s="14" t="s">
        <v>67</v>
      </c>
      <c r="K107" s="9"/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1"/>
      <c r="S107" s="1"/>
      <c r="T107" s="1"/>
      <c r="U107" s="137"/>
      <c r="V107" s="1"/>
      <c r="W107" s="1"/>
      <c r="X107" s="1"/>
      <c r="Y107" s="137"/>
      <c r="Z107" s="1"/>
      <c r="AA107" s="1"/>
      <c r="AB107" s="1"/>
      <c r="AH107" s="15">
        <v>0</v>
      </c>
      <c r="AI107" s="3"/>
      <c r="AJ107" s="38">
        <v>0</v>
      </c>
      <c r="AK107" s="38">
        <v>0</v>
      </c>
      <c r="AL107" s="38">
        <v>0</v>
      </c>
      <c r="AM107" s="38">
        <v>1</v>
      </c>
      <c r="AN107" s="38">
        <v>0</v>
      </c>
      <c r="AO107" s="38">
        <v>0</v>
      </c>
      <c r="AP107" s="1"/>
      <c r="AQ107" s="12"/>
      <c r="AR107" s="12"/>
      <c r="AS107" s="128"/>
      <c r="AT107" t="s">
        <v>35</v>
      </c>
      <c r="AU107" s="3" t="s">
        <v>22</v>
      </c>
      <c r="AV107">
        <v>35</v>
      </c>
      <c r="AX107" s="22"/>
      <c r="AY107" s="1"/>
      <c r="AZ107" s="22"/>
      <c r="BA107" s="135"/>
      <c r="BB107" s="22"/>
      <c r="BC107" s="22"/>
      <c r="BD107" s="22"/>
      <c r="BE107" s="135"/>
      <c r="BF107" s="22"/>
      <c r="BG107" s="22"/>
      <c r="BH107" s="22"/>
      <c r="BI107" s="157"/>
      <c r="BJ107" s="153"/>
      <c r="BK107" s="11"/>
      <c r="BL107" s="11"/>
      <c r="BM107" s="130"/>
      <c r="BN107" s="38"/>
      <c r="BO107" s="38"/>
      <c r="BP107" s="38"/>
      <c r="BQ107" s="137"/>
      <c r="BR107" s="15">
        <v>1</v>
      </c>
      <c r="BS107" s="24">
        <v>76.3</v>
      </c>
      <c r="BT107" s="24">
        <v>77.400000000000006</v>
      </c>
      <c r="BU107" s="149">
        <v>1009</v>
      </c>
      <c r="BV107" s="24">
        <v>1009</v>
      </c>
      <c r="BW107" s="1">
        <v>0</v>
      </c>
      <c r="BX107" s="1">
        <v>1</v>
      </c>
      <c r="BY107" s="35">
        <v>4.5</v>
      </c>
      <c r="BZ107" s="35">
        <v>1</v>
      </c>
      <c r="CA107" s="1" t="s">
        <v>67</v>
      </c>
      <c r="CB107" s="38">
        <v>10</v>
      </c>
      <c r="CI107" s="171">
        <f t="shared" si="10"/>
        <v>0</v>
      </c>
      <c r="CJ107" s="172">
        <f t="shared" si="11"/>
        <v>0</v>
      </c>
      <c r="CK107" s="172">
        <f t="shared" si="12"/>
        <v>0</v>
      </c>
      <c r="CL107" s="48">
        <f t="shared" si="13"/>
        <v>0</v>
      </c>
    </row>
    <row r="108" spans="1:90" s="68" customFormat="1" x14ac:dyDescent="0.25">
      <c r="A108" s="54">
        <v>42489</v>
      </c>
      <c r="B108" s="55" t="str">
        <f t="shared" si="8"/>
        <v>16120</v>
      </c>
      <c r="C108" s="56" t="s">
        <v>42</v>
      </c>
      <c r="D108" s="56" t="s">
        <v>61</v>
      </c>
      <c r="E108" s="57">
        <v>14</v>
      </c>
      <c r="F108" s="57">
        <v>9</v>
      </c>
      <c r="G108" s="57" t="s">
        <v>110</v>
      </c>
      <c r="H108" s="57">
        <v>634</v>
      </c>
      <c r="I108" s="57">
        <f t="shared" si="15"/>
        <v>34</v>
      </c>
      <c r="J108" s="39" t="s">
        <v>67</v>
      </c>
      <c r="K108" s="5"/>
      <c r="L108" s="57">
        <v>0</v>
      </c>
      <c r="M108" s="57">
        <v>0</v>
      </c>
      <c r="N108" s="57">
        <v>0</v>
      </c>
      <c r="O108" s="57">
        <v>0</v>
      </c>
      <c r="P108" s="57">
        <v>0</v>
      </c>
      <c r="Q108" s="57">
        <v>0</v>
      </c>
      <c r="R108" s="69"/>
      <c r="S108" s="69"/>
      <c r="T108" s="69"/>
      <c r="U108" s="138"/>
      <c r="V108" s="69"/>
      <c r="W108" s="69"/>
      <c r="X108" s="69"/>
      <c r="Y108" s="138"/>
      <c r="Z108" s="69"/>
      <c r="AA108" s="69"/>
      <c r="AB108" s="69"/>
      <c r="AC108" s="129"/>
      <c r="AG108" s="129"/>
      <c r="AH108" s="71">
        <v>0</v>
      </c>
      <c r="AI108" s="5"/>
      <c r="AJ108" s="57">
        <v>0</v>
      </c>
      <c r="AK108" s="57">
        <v>1</v>
      </c>
      <c r="AL108" s="57">
        <v>1</v>
      </c>
      <c r="AM108" s="57">
        <v>0</v>
      </c>
      <c r="AN108" s="57">
        <v>0</v>
      </c>
      <c r="AO108" s="57">
        <v>1</v>
      </c>
      <c r="AP108" s="69"/>
      <c r="AS108" s="129"/>
      <c r="AT108" s="68" t="s">
        <v>83</v>
      </c>
      <c r="AU108" s="5" t="s">
        <v>22</v>
      </c>
      <c r="AV108" s="68">
        <v>65</v>
      </c>
      <c r="AW108" s="129"/>
      <c r="AX108" s="73"/>
      <c r="AY108" s="69"/>
      <c r="AZ108" s="73"/>
      <c r="BA108" s="136"/>
      <c r="BB108" s="73"/>
      <c r="BC108" s="73"/>
      <c r="BD108" s="73"/>
      <c r="BE108" s="136"/>
      <c r="BF108" s="73"/>
      <c r="BG108" s="73"/>
      <c r="BH108" s="73"/>
      <c r="BI108" s="136"/>
      <c r="BJ108" s="153"/>
      <c r="BK108" s="11"/>
      <c r="BL108" s="11"/>
      <c r="BM108" s="130"/>
      <c r="BN108" s="38"/>
      <c r="BO108" s="38"/>
      <c r="BP108" s="38"/>
      <c r="BQ108" s="138"/>
      <c r="BR108" s="71">
        <v>1</v>
      </c>
      <c r="BS108" s="113">
        <v>76.3</v>
      </c>
      <c r="BT108" s="57">
        <v>77.400000000000006</v>
      </c>
      <c r="BU108" s="89">
        <v>1009</v>
      </c>
      <c r="BV108" s="57">
        <v>1009</v>
      </c>
      <c r="BW108" s="69">
        <v>0</v>
      </c>
      <c r="BX108" s="69">
        <v>1</v>
      </c>
      <c r="BY108" s="61">
        <v>5.5</v>
      </c>
      <c r="BZ108" s="62">
        <v>1</v>
      </c>
      <c r="CA108" s="69" t="s">
        <v>67</v>
      </c>
      <c r="CB108" s="68">
        <v>10</v>
      </c>
      <c r="CI108" s="171">
        <f t="shared" si="10"/>
        <v>0</v>
      </c>
      <c r="CJ108" s="172">
        <f t="shared" si="11"/>
        <v>0</v>
      </c>
      <c r="CK108" s="172">
        <f t="shared" si="12"/>
        <v>0</v>
      </c>
      <c r="CL108" s="48">
        <f t="shared" si="13"/>
        <v>0</v>
      </c>
    </row>
    <row r="109" spans="1:90" x14ac:dyDescent="0.25">
      <c r="J109" s="14"/>
      <c r="AE109" s="83" t="s">
        <v>70</v>
      </c>
      <c r="AF109" s="83" t="s">
        <v>71</v>
      </c>
      <c r="AH109" s="15">
        <f>COUNT(AH4:AH108)</f>
        <v>77</v>
      </c>
      <c r="BR109" s="28"/>
      <c r="BU109" s="150"/>
    </row>
    <row r="110" spans="1:90" x14ac:dyDescent="0.25">
      <c r="J110" s="14"/>
      <c r="AE110" s="83" t="s">
        <v>72</v>
      </c>
      <c r="AF110" s="83" t="s">
        <v>73</v>
      </c>
      <c r="AH110" s="15">
        <f>SUM(AH4:AH108)</f>
        <v>8</v>
      </c>
      <c r="BR110" s="28"/>
      <c r="BU110" s="150"/>
    </row>
    <row r="111" spans="1:90" x14ac:dyDescent="0.25">
      <c r="J111" s="14"/>
      <c r="AE111" s="83"/>
      <c r="AF111" s="83" t="s">
        <v>74</v>
      </c>
      <c r="AH111" s="15">
        <f>COUNT(L4:L108)</f>
        <v>77</v>
      </c>
      <c r="BR111" s="28"/>
      <c r="BU111" s="150"/>
    </row>
    <row r="112" spans="1:90" x14ac:dyDescent="0.25">
      <c r="J112" s="14"/>
      <c r="AH112" s="15"/>
      <c r="BR112" s="28"/>
      <c r="BU112" s="150"/>
    </row>
    <row r="113" spans="10:73" x14ac:dyDescent="0.25">
      <c r="J113" s="14"/>
      <c r="AH113" s="15"/>
      <c r="BR113" s="28"/>
      <c r="BU113" s="150"/>
    </row>
    <row r="114" spans="10:73" x14ac:dyDescent="0.25">
      <c r="J114" s="14"/>
      <c r="AH114" s="15"/>
      <c r="BR114" s="28"/>
      <c r="BU114" s="150"/>
    </row>
    <row r="115" spans="10:73" x14ac:dyDescent="0.25">
      <c r="J115" s="14"/>
      <c r="AH115" s="15"/>
      <c r="BR115" s="28"/>
      <c r="BU115" s="150"/>
    </row>
    <row r="116" spans="10:73" x14ac:dyDescent="0.25">
      <c r="J116" s="14"/>
      <c r="AH116" s="15"/>
      <c r="BR116" s="28"/>
      <c r="BU116" s="150"/>
    </row>
    <row r="117" spans="10:73" x14ac:dyDescent="0.25">
      <c r="J117" s="14"/>
      <c r="AH117" s="15"/>
      <c r="BR117" s="28"/>
      <c r="BU117" s="150"/>
    </row>
    <row r="118" spans="10:73" x14ac:dyDescent="0.25">
      <c r="J118" s="14"/>
      <c r="AH118" s="15"/>
      <c r="BR118" s="28"/>
      <c r="BU118" s="150"/>
    </row>
    <row r="119" spans="10:73" x14ac:dyDescent="0.25">
      <c r="J119" s="14"/>
      <c r="AH119" s="15"/>
      <c r="BR119" s="28"/>
      <c r="BU119" s="150"/>
    </row>
    <row r="120" spans="10:73" x14ac:dyDescent="0.25">
      <c r="J120" s="14"/>
      <c r="AH120" s="15"/>
      <c r="BR120" s="28"/>
      <c r="BU120" s="150"/>
    </row>
    <row r="121" spans="10:73" x14ac:dyDescent="0.25">
      <c r="J121" s="14"/>
      <c r="AH121" s="15"/>
      <c r="BR121" s="28"/>
      <c r="BU121" s="150"/>
    </row>
    <row r="122" spans="10:73" x14ac:dyDescent="0.25">
      <c r="J122" s="14"/>
      <c r="AH122" s="15"/>
      <c r="BR122" s="28"/>
      <c r="BU122" s="150"/>
    </row>
    <row r="123" spans="10:73" x14ac:dyDescent="0.25">
      <c r="J123" s="14"/>
      <c r="AH123" s="15"/>
      <c r="BR123" s="28"/>
      <c r="BU123" s="150"/>
    </row>
    <row r="124" spans="10:73" x14ac:dyDescent="0.25">
      <c r="J124" s="14"/>
      <c r="AH124" s="15"/>
      <c r="BR124" s="28"/>
      <c r="BU124" s="150"/>
    </row>
    <row r="125" spans="10:73" x14ac:dyDescent="0.25">
      <c r="J125" s="14"/>
      <c r="AH125" s="15"/>
      <c r="BR125" s="28"/>
      <c r="BU125" s="150"/>
    </row>
    <row r="126" spans="10:73" x14ac:dyDescent="0.25">
      <c r="J126" s="14"/>
      <c r="AH126" s="15"/>
      <c r="BR126" s="28"/>
      <c r="BU126" s="150"/>
    </row>
    <row r="127" spans="10:73" x14ac:dyDescent="0.25">
      <c r="J127" s="14"/>
      <c r="AH127" s="15"/>
      <c r="BR127" s="28"/>
      <c r="BU127" s="150"/>
    </row>
    <row r="128" spans="10:73" x14ac:dyDescent="0.25">
      <c r="J128" s="14"/>
      <c r="AH128" s="15"/>
      <c r="BR128" s="28"/>
      <c r="BU128" s="150"/>
    </row>
    <row r="129" spans="10:73" x14ac:dyDescent="0.25">
      <c r="J129" s="14"/>
      <c r="AH129" s="15"/>
      <c r="BR129" s="28"/>
      <c r="BU129" s="150"/>
    </row>
    <row r="130" spans="10:73" x14ac:dyDescent="0.25">
      <c r="J130" s="14"/>
      <c r="AH130" s="15"/>
      <c r="BR130" s="28"/>
      <c r="BU130" s="150"/>
    </row>
    <row r="131" spans="10:73" x14ac:dyDescent="0.25">
      <c r="J131" s="14"/>
      <c r="AH131" s="15"/>
      <c r="BR131" s="28"/>
      <c r="BU131" s="150"/>
    </row>
    <row r="132" spans="10:73" x14ac:dyDescent="0.25">
      <c r="J132" s="14"/>
      <c r="AH132" s="15"/>
      <c r="BR132" s="28"/>
      <c r="BU132" s="150"/>
    </row>
    <row r="133" spans="10:73" x14ac:dyDescent="0.25">
      <c r="J133" s="14"/>
      <c r="AH133" s="15"/>
      <c r="BR133" s="28"/>
      <c r="BU133" s="150"/>
    </row>
    <row r="134" spans="10:73" x14ac:dyDescent="0.25">
      <c r="J134" s="14"/>
      <c r="AH134" s="15"/>
      <c r="BR134" s="28"/>
      <c r="BU134" s="150"/>
    </row>
    <row r="135" spans="10:73" x14ac:dyDescent="0.25">
      <c r="J135" s="14"/>
      <c r="AH135" s="15"/>
      <c r="BR135" s="28"/>
      <c r="BU135" s="150"/>
    </row>
    <row r="136" spans="10:73" x14ac:dyDescent="0.25">
      <c r="J136" s="14"/>
      <c r="AH136" s="15"/>
      <c r="BR136" s="28"/>
      <c r="BU136" s="150"/>
    </row>
    <row r="137" spans="10:73" x14ac:dyDescent="0.25">
      <c r="J137" s="14"/>
      <c r="AH137" s="15"/>
      <c r="BR137" s="28"/>
      <c r="BU137" s="150"/>
    </row>
    <row r="138" spans="10:73" x14ac:dyDescent="0.25">
      <c r="J138" s="14"/>
      <c r="AH138" s="15"/>
      <c r="BR138" s="28"/>
      <c r="BU138" s="150"/>
    </row>
    <row r="139" spans="10:73" x14ac:dyDescent="0.25">
      <c r="J139" s="14"/>
      <c r="AH139" s="15"/>
      <c r="BR139" s="28"/>
      <c r="BU139" s="150"/>
    </row>
    <row r="140" spans="10:73" x14ac:dyDescent="0.25">
      <c r="J140" s="14"/>
      <c r="AH140" s="15"/>
      <c r="BR140" s="28"/>
      <c r="BU140" s="150"/>
    </row>
    <row r="141" spans="10:73" x14ac:dyDescent="0.25">
      <c r="J141" s="14"/>
      <c r="AH141" s="15"/>
      <c r="BR141" s="28"/>
      <c r="BU141" s="150"/>
    </row>
    <row r="142" spans="10:73" x14ac:dyDescent="0.25">
      <c r="J142" s="14"/>
      <c r="AH142" s="15"/>
      <c r="BR142" s="28"/>
      <c r="BU142" s="150"/>
    </row>
    <row r="143" spans="10:73" x14ac:dyDescent="0.25">
      <c r="J143" s="14"/>
      <c r="AH143" s="15"/>
      <c r="BR143" s="28"/>
    </row>
    <row r="144" spans="10:73" x14ac:dyDescent="0.25">
      <c r="J144" s="14"/>
      <c r="AH144" s="15"/>
      <c r="BR144" s="28"/>
    </row>
    <row r="145" spans="10:70" x14ac:dyDescent="0.25">
      <c r="J145" s="14"/>
      <c r="AH145" s="15"/>
      <c r="BR145" s="28"/>
    </row>
    <row r="146" spans="10:70" x14ac:dyDescent="0.25">
      <c r="J146" s="14"/>
      <c r="AH146" s="15"/>
      <c r="BR146" s="28"/>
    </row>
    <row r="147" spans="10:70" x14ac:dyDescent="0.25">
      <c r="J147" s="14"/>
      <c r="AH147" s="15"/>
      <c r="BR147" s="28"/>
    </row>
    <row r="148" spans="10:70" x14ac:dyDescent="0.25">
      <c r="J148" s="14"/>
      <c r="AH148" s="15"/>
      <c r="BR148" s="28"/>
    </row>
    <row r="149" spans="10:70" x14ac:dyDescent="0.25">
      <c r="J149" s="14"/>
      <c r="AH149" s="15"/>
      <c r="BR149" s="28"/>
    </row>
    <row r="150" spans="10:70" x14ac:dyDescent="0.25">
      <c r="J150" s="14"/>
      <c r="AH150" s="15"/>
      <c r="BR150" s="28"/>
    </row>
    <row r="151" spans="10:70" x14ac:dyDescent="0.25">
      <c r="J151" s="14"/>
      <c r="AH151" s="15"/>
      <c r="BR151" s="28"/>
    </row>
    <row r="152" spans="10:70" x14ac:dyDescent="0.25">
      <c r="J152" s="14"/>
      <c r="AH152" s="15"/>
      <c r="BR152" s="28"/>
    </row>
    <row r="153" spans="10:70" x14ac:dyDescent="0.25">
      <c r="J153" s="14"/>
      <c r="AH153" s="15"/>
      <c r="BR153" s="28"/>
    </row>
    <row r="154" spans="10:70" x14ac:dyDescent="0.25">
      <c r="J154" s="14"/>
      <c r="AH154" s="15"/>
      <c r="BR154" s="28"/>
    </row>
    <row r="155" spans="10:70" x14ac:dyDescent="0.25">
      <c r="J155" s="14"/>
      <c r="AH155" s="15"/>
      <c r="BR155" s="28"/>
    </row>
    <row r="156" spans="10:70" x14ac:dyDescent="0.25">
      <c r="J156" s="14"/>
      <c r="AH156" s="15"/>
      <c r="BR156" s="28"/>
    </row>
    <row r="157" spans="10:70" x14ac:dyDescent="0.25">
      <c r="J157" s="14"/>
      <c r="AH157" s="15"/>
      <c r="BR157" s="28"/>
    </row>
    <row r="158" spans="10:70" x14ac:dyDescent="0.25">
      <c r="J158" s="14"/>
      <c r="AH158" s="15"/>
      <c r="BR158" s="28"/>
    </row>
    <row r="159" spans="10:70" x14ac:dyDescent="0.25">
      <c r="J159" s="14"/>
      <c r="AH159" s="15"/>
      <c r="BR159" s="28"/>
    </row>
    <row r="160" spans="10:70" x14ac:dyDescent="0.25">
      <c r="J160" s="14"/>
      <c r="AH160" s="15"/>
      <c r="BR160" s="28"/>
    </row>
    <row r="161" spans="10:70" x14ac:dyDescent="0.25">
      <c r="J161" s="14"/>
      <c r="AH161" s="15"/>
      <c r="BR161" s="28"/>
    </row>
    <row r="162" spans="10:70" x14ac:dyDescent="0.25">
      <c r="J162" s="14"/>
      <c r="AH162" s="15"/>
      <c r="BR162" s="28"/>
    </row>
    <row r="163" spans="10:70" x14ac:dyDescent="0.25">
      <c r="J163" s="14"/>
      <c r="AH163" s="15"/>
      <c r="BR163" s="28"/>
    </row>
    <row r="164" spans="10:70" x14ac:dyDescent="0.25">
      <c r="J164" s="14"/>
      <c r="AH164" s="15"/>
      <c r="BR164" s="28"/>
    </row>
    <row r="165" spans="10:70" x14ac:dyDescent="0.25">
      <c r="J165" s="14"/>
      <c r="AH165" s="15"/>
      <c r="BR165" s="28"/>
    </row>
    <row r="166" spans="10:70" x14ac:dyDescent="0.25">
      <c r="J166" s="14"/>
      <c r="AH166" s="15"/>
      <c r="BR166" s="28"/>
    </row>
    <row r="167" spans="10:70" x14ac:dyDescent="0.25">
      <c r="J167" s="14"/>
      <c r="AH167" s="15"/>
      <c r="BR167" s="28"/>
    </row>
    <row r="168" spans="10:70" x14ac:dyDescent="0.25">
      <c r="J168" s="14"/>
      <c r="AH168" s="15"/>
      <c r="BR168" s="28"/>
    </row>
    <row r="169" spans="10:70" x14ac:dyDescent="0.25">
      <c r="J169" s="14"/>
      <c r="AH169" s="15"/>
      <c r="BR169" s="28"/>
    </row>
    <row r="170" spans="10:70" x14ac:dyDescent="0.25">
      <c r="J170" s="14"/>
      <c r="AH170" s="15"/>
      <c r="BR170" s="28"/>
    </row>
    <row r="171" spans="10:70" x14ac:dyDescent="0.25">
      <c r="J171" s="14"/>
      <c r="AH171" s="15"/>
      <c r="BR171" s="28"/>
    </row>
    <row r="172" spans="10:70" x14ac:dyDescent="0.25">
      <c r="J172" s="14"/>
      <c r="AH172" s="15"/>
      <c r="BR172" s="28"/>
    </row>
    <row r="173" spans="10:70" x14ac:dyDescent="0.25">
      <c r="J173" s="14"/>
      <c r="AH173" s="15"/>
      <c r="BR173" s="28"/>
    </row>
    <row r="174" spans="10:70" x14ac:dyDescent="0.25">
      <c r="J174" s="14"/>
      <c r="AH174" s="15"/>
      <c r="BR174" s="28"/>
    </row>
    <row r="175" spans="10:70" x14ac:dyDescent="0.25">
      <c r="J175" s="14"/>
      <c r="AH175" s="15"/>
      <c r="BR175" s="28"/>
    </row>
    <row r="176" spans="10:70" x14ac:dyDescent="0.25">
      <c r="J176" s="14"/>
      <c r="AH176" s="15"/>
      <c r="BR176" s="28"/>
    </row>
    <row r="177" spans="10:70" x14ac:dyDescent="0.25">
      <c r="J177" s="14"/>
      <c r="AH177" s="15"/>
      <c r="BR177" s="28"/>
    </row>
    <row r="178" spans="10:70" x14ac:dyDescent="0.25">
      <c r="J178" s="14"/>
      <c r="AH178" s="15"/>
      <c r="BR178" s="28"/>
    </row>
    <row r="179" spans="10:70" x14ac:dyDescent="0.25">
      <c r="J179" s="14"/>
      <c r="AH179" s="15"/>
      <c r="BR179" s="28"/>
    </row>
    <row r="180" spans="10:70" x14ac:dyDescent="0.25">
      <c r="J180" s="14"/>
      <c r="AH180" s="15"/>
      <c r="BR180" s="28"/>
    </row>
    <row r="181" spans="10:70" x14ac:dyDescent="0.25">
      <c r="J181" s="14"/>
      <c r="AH181" s="15"/>
      <c r="BR181" s="28"/>
    </row>
    <row r="182" spans="10:70" x14ac:dyDescent="0.25">
      <c r="J182" s="14"/>
      <c r="AH182" s="15"/>
      <c r="BR182" s="28"/>
    </row>
    <row r="183" spans="10:70" x14ac:dyDescent="0.25">
      <c r="J183" s="14"/>
      <c r="AH183" s="15"/>
      <c r="BR183" s="28"/>
    </row>
    <row r="184" spans="10:70" x14ac:dyDescent="0.25">
      <c r="J184" s="14"/>
      <c r="AH184" s="15"/>
      <c r="BR184" s="28"/>
    </row>
    <row r="185" spans="10:70" x14ac:dyDescent="0.25">
      <c r="J185" s="14"/>
      <c r="AH185" s="15"/>
      <c r="BR185" s="28"/>
    </row>
    <row r="186" spans="10:70" x14ac:dyDescent="0.25">
      <c r="J186" s="14"/>
      <c r="AH186" s="15"/>
      <c r="BR186" s="28"/>
    </row>
    <row r="187" spans="10:70" x14ac:dyDescent="0.25">
      <c r="J187" s="14"/>
      <c r="AH187" s="15"/>
      <c r="BR187" s="28"/>
    </row>
    <row r="188" spans="10:70" x14ac:dyDescent="0.25">
      <c r="J188" s="14"/>
      <c r="AH188" s="15"/>
      <c r="BR188" s="28"/>
    </row>
    <row r="189" spans="10:70" x14ac:dyDescent="0.25">
      <c r="J189" s="14"/>
      <c r="AH189" s="15"/>
      <c r="BR189" s="28"/>
    </row>
    <row r="190" spans="10:70" x14ac:dyDescent="0.25">
      <c r="J190" s="14"/>
      <c r="AH190" s="15"/>
      <c r="BR190" s="28"/>
    </row>
    <row r="191" spans="10:70" x14ac:dyDescent="0.25">
      <c r="J191" s="14"/>
      <c r="AH191" s="15"/>
      <c r="BR191" s="28"/>
    </row>
    <row r="192" spans="10:70" x14ac:dyDescent="0.25">
      <c r="J192" s="14"/>
      <c r="AH192" s="15"/>
      <c r="BR192" s="28"/>
    </row>
    <row r="193" spans="10:70" x14ac:dyDescent="0.25">
      <c r="J193" s="14"/>
      <c r="AH193" s="15"/>
      <c r="BR193" s="28"/>
    </row>
    <row r="194" spans="10:70" x14ac:dyDescent="0.25">
      <c r="J194" s="14"/>
      <c r="AH194" s="15"/>
      <c r="BR194" s="28"/>
    </row>
    <row r="195" spans="10:70" x14ac:dyDescent="0.25">
      <c r="J195" s="14"/>
      <c r="AH195" s="15"/>
      <c r="BR195" s="28"/>
    </row>
    <row r="196" spans="10:70" x14ac:dyDescent="0.25">
      <c r="J196" s="14"/>
      <c r="AH196" s="15"/>
      <c r="BR196" s="28"/>
    </row>
    <row r="197" spans="10:70" x14ac:dyDescent="0.25">
      <c r="J197" s="14"/>
      <c r="AH197" s="15"/>
      <c r="BR197" s="28"/>
    </row>
    <row r="198" spans="10:70" x14ac:dyDescent="0.25">
      <c r="J198" s="14"/>
      <c r="AH198" s="15"/>
      <c r="BR198" s="28"/>
    </row>
    <row r="199" spans="10:70" x14ac:dyDescent="0.25">
      <c r="J199" s="14"/>
      <c r="AH199" s="15"/>
      <c r="BR199" s="28"/>
    </row>
    <row r="200" spans="10:70" x14ac:dyDescent="0.25">
      <c r="J200" s="14"/>
      <c r="AH200" s="15"/>
      <c r="BR200" s="28"/>
    </row>
    <row r="201" spans="10:70" x14ac:dyDescent="0.25">
      <c r="J201" s="14"/>
      <c r="AH201" s="15"/>
      <c r="BR201" s="28"/>
    </row>
    <row r="202" spans="10:70" x14ac:dyDescent="0.25">
      <c r="J202" s="14"/>
      <c r="AH202" s="15"/>
      <c r="BR202" s="28"/>
    </row>
    <row r="203" spans="10:70" x14ac:dyDescent="0.25">
      <c r="J203" s="14"/>
      <c r="AH203" s="15"/>
      <c r="BR203" s="28"/>
    </row>
    <row r="204" spans="10:70" x14ac:dyDescent="0.25">
      <c r="J204" s="14"/>
      <c r="AH204" s="15"/>
      <c r="BR204" s="28"/>
    </row>
    <row r="205" spans="10:70" x14ac:dyDescent="0.25">
      <c r="J205" s="14"/>
      <c r="AH205" s="15"/>
      <c r="BR205" s="28"/>
    </row>
    <row r="206" spans="10:70" x14ac:dyDescent="0.25">
      <c r="J206" s="14"/>
      <c r="AH206" s="15"/>
      <c r="BR206" s="28"/>
    </row>
    <row r="207" spans="10:70" x14ac:dyDescent="0.25">
      <c r="J207" s="14"/>
      <c r="AH207" s="15"/>
      <c r="BR207" s="28"/>
    </row>
    <row r="208" spans="10:70" x14ac:dyDescent="0.25">
      <c r="J208" s="14"/>
      <c r="AH208" s="15"/>
      <c r="BR208" s="28"/>
    </row>
    <row r="209" spans="10:70" x14ac:dyDescent="0.25">
      <c r="J209" s="14"/>
      <c r="AH209" s="15"/>
      <c r="BR209" s="28"/>
    </row>
    <row r="210" spans="10:70" x14ac:dyDescent="0.25">
      <c r="J210" s="14"/>
      <c r="AH210" s="15"/>
      <c r="BR210" s="28"/>
    </row>
    <row r="211" spans="10:70" x14ac:dyDescent="0.25">
      <c r="AH211" s="15"/>
      <c r="BR211" s="28"/>
    </row>
    <row r="212" spans="10:70" x14ac:dyDescent="0.25">
      <c r="AH212" s="15"/>
      <c r="BR212" s="28"/>
    </row>
    <row r="213" spans="10:70" x14ac:dyDescent="0.25">
      <c r="AH213" s="15"/>
      <c r="BR213" s="28"/>
    </row>
    <row r="214" spans="10:70" x14ac:dyDescent="0.25">
      <c r="AH214" s="15"/>
      <c r="BR214" s="28"/>
    </row>
    <row r="215" spans="10:70" x14ac:dyDescent="0.25">
      <c r="AH215" s="15"/>
      <c r="BR215" s="28"/>
    </row>
    <row r="216" spans="10:70" x14ac:dyDescent="0.25">
      <c r="AH216" s="15"/>
      <c r="BR216" s="28"/>
    </row>
    <row r="217" spans="10:70" x14ac:dyDescent="0.25">
      <c r="AH217" s="15"/>
      <c r="BR217" s="28"/>
    </row>
    <row r="218" spans="10:70" x14ac:dyDescent="0.25">
      <c r="AH218" s="15"/>
      <c r="BR218" s="28"/>
    </row>
    <row r="219" spans="10:70" x14ac:dyDescent="0.25">
      <c r="AH219" s="15"/>
      <c r="BR219" s="28"/>
    </row>
    <row r="220" spans="10:70" x14ac:dyDescent="0.25">
      <c r="AH220" s="15"/>
      <c r="BR220" s="28"/>
    </row>
    <row r="221" spans="10:70" x14ac:dyDescent="0.25">
      <c r="AH221" s="15"/>
      <c r="BR221" s="28"/>
    </row>
    <row r="222" spans="10:70" x14ac:dyDescent="0.25">
      <c r="AH222" s="15"/>
      <c r="BR222" s="28"/>
    </row>
    <row r="223" spans="10:70" x14ac:dyDescent="0.25">
      <c r="AH223" s="15"/>
      <c r="BR223" s="28"/>
    </row>
    <row r="224" spans="10:70" x14ac:dyDescent="0.25">
      <c r="AH224" s="15"/>
      <c r="BR224" s="28"/>
    </row>
    <row r="225" spans="34:70" x14ac:dyDescent="0.25">
      <c r="AH225" s="15"/>
      <c r="BR225" s="28"/>
    </row>
    <row r="226" spans="34:70" x14ac:dyDescent="0.25">
      <c r="AH226" s="15"/>
      <c r="BR226" s="28"/>
    </row>
    <row r="227" spans="34:70" x14ac:dyDescent="0.25">
      <c r="AH227" s="15"/>
      <c r="BR227" s="28"/>
    </row>
    <row r="228" spans="34:70" x14ac:dyDescent="0.25">
      <c r="AH228" s="15"/>
      <c r="BR228" s="28"/>
    </row>
    <row r="229" spans="34:70" x14ac:dyDescent="0.25">
      <c r="AH229" s="15"/>
      <c r="BR229" s="28"/>
    </row>
    <row r="230" spans="34:70" x14ac:dyDescent="0.25">
      <c r="AH230" s="15"/>
      <c r="BR230" s="28"/>
    </row>
    <row r="231" spans="34:70" x14ac:dyDescent="0.25">
      <c r="AH231" s="15"/>
      <c r="BR231" s="28"/>
    </row>
    <row r="232" spans="34:70" x14ac:dyDescent="0.25">
      <c r="AH232" s="15"/>
      <c r="BR232" s="28"/>
    </row>
    <row r="233" spans="34:70" x14ac:dyDescent="0.25">
      <c r="AH233" s="15"/>
      <c r="BR233" s="28"/>
    </row>
    <row r="234" spans="34:70" x14ac:dyDescent="0.25">
      <c r="AH234" s="15"/>
      <c r="BR234" s="28"/>
    </row>
    <row r="235" spans="34:70" x14ac:dyDescent="0.25">
      <c r="AH235" s="15"/>
      <c r="BR235" s="28"/>
    </row>
    <row r="236" spans="34:70" x14ac:dyDescent="0.25">
      <c r="AH236" s="15"/>
      <c r="BR236" s="28"/>
    </row>
    <row r="237" spans="34:70" x14ac:dyDescent="0.25">
      <c r="AH237" s="15"/>
      <c r="BR237" s="28"/>
    </row>
    <row r="238" spans="34:70" x14ac:dyDescent="0.25">
      <c r="AH238" s="15"/>
      <c r="BR238" s="28"/>
    </row>
    <row r="239" spans="34:70" x14ac:dyDescent="0.25">
      <c r="AH239" s="15"/>
      <c r="BR239" s="28"/>
    </row>
    <row r="240" spans="34:70" x14ac:dyDescent="0.25">
      <c r="AH240" s="15"/>
      <c r="BR240" s="28"/>
    </row>
    <row r="241" spans="34:70" x14ac:dyDescent="0.25">
      <c r="AH241" s="15"/>
      <c r="BR241" s="28"/>
    </row>
    <row r="242" spans="34:70" x14ac:dyDescent="0.25">
      <c r="AH242" s="15"/>
      <c r="BR242" s="28"/>
    </row>
    <row r="243" spans="34:70" x14ac:dyDescent="0.25">
      <c r="AH243" s="15"/>
      <c r="BR243" s="28"/>
    </row>
    <row r="244" spans="34:70" x14ac:dyDescent="0.25">
      <c r="AH244" s="15"/>
      <c r="BR244" s="28"/>
    </row>
    <row r="245" spans="34:70" x14ac:dyDescent="0.25">
      <c r="AH245" s="15"/>
      <c r="BR245" s="28"/>
    </row>
    <row r="246" spans="34:70" x14ac:dyDescent="0.25">
      <c r="AH246" s="15"/>
      <c r="BR246" s="28"/>
    </row>
    <row r="247" spans="34:70" x14ac:dyDescent="0.25">
      <c r="AH247" s="15"/>
      <c r="BR247" s="28"/>
    </row>
    <row r="248" spans="34:70" x14ac:dyDescent="0.25">
      <c r="AH248" s="15"/>
      <c r="BR248" s="28"/>
    </row>
    <row r="249" spans="34:70" x14ac:dyDescent="0.25">
      <c r="AH249" s="15"/>
      <c r="BR249" s="28"/>
    </row>
    <row r="250" spans="34:70" x14ac:dyDescent="0.25">
      <c r="AH250" s="15"/>
      <c r="BR250" s="28"/>
    </row>
    <row r="251" spans="34:70" x14ac:dyDescent="0.25">
      <c r="AH251" s="15"/>
      <c r="BR251" s="28"/>
    </row>
    <row r="252" spans="34:70" x14ac:dyDescent="0.25">
      <c r="AH252" s="15"/>
      <c r="BR252" s="28"/>
    </row>
    <row r="253" spans="34:70" x14ac:dyDescent="0.25">
      <c r="AH253" s="15"/>
      <c r="BR253" s="28"/>
    </row>
    <row r="254" spans="34:70" x14ac:dyDescent="0.25">
      <c r="AH254" s="15"/>
      <c r="BR254" s="28"/>
    </row>
    <row r="255" spans="34:70" x14ac:dyDescent="0.25">
      <c r="AH255" s="15"/>
      <c r="BR255" s="28"/>
    </row>
    <row r="256" spans="34:70" x14ac:dyDescent="0.25">
      <c r="AH256" s="15"/>
      <c r="BR256" s="28"/>
    </row>
    <row r="257" spans="34:70" x14ac:dyDescent="0.25">
      <c r="AH257" s="15"/>
      <c r="BR257" s="28"/>
    </row>
    <row r="258" spans="34:70" x14ac:dyDescent="0.25">
      <c r="AH258" s="15"/>
      <c r="BR258" s="28"/>
    </row>
    <row r="259" spans="34:70" x14ac:dyDescent="0.25">
      <c r="AH259" s="15"/>
      <c r="BR259" s="28"/>
    </row>
    <row r="260" spans="34:70" x14ac:dyDescent="0.25">
      <c r="AH260" s="15"/>
      <c r="BR260" s="28"/>
    </row>
    <row r="261" spans="34:70" x14ac:dyDescent="0.25">
      <c r="AH261" s="15"/>
      <c r="BR261" s="28"/>
    </row>
    <row r="262" spans="34:70" x14ac:dyDescent="0.25">
      <c r="AH262" s="15"/>
      <c r="BR262" s="28"/>
    </row>
    <row r="263" spans="34:70" x14ac:dyDescent="0.25">
      <c r="AH263" s="15"/>
      <c r="BR263" s="28"/>
    </row>
    <row r="264" spans="34:70" x14ac:dyDescent="0.25">
      <c r="AH264" s="15"/>
      <c r="BR264" s="28"/>
    </row>
    <row r="265" spans="34:70" x14ac:dyDescent="0.25">
      <c r="AH265" s="15"/>
      <c r="BR265" s="28"/>
    </row>
    <row r="266" spans="34:70" x14ac:dyDescent="0.25">
      <c r="AH266" s="15"/>
      <c r="BR266" s="28"/>
    </row>
    <row r="267" spans="34:70" x14ac:dyDescent="0.25">
      <c r="AH267" s="15"/>
      <c r="BR267" s="28"/>
    </row>
    <row r="268" spans="34:70" x14ac:dyDescent="0.25">
      <c r="AH268" s="15"/>
      <c r="BR268" s="28"/>
    </row>
    <row r="269" spans="34:70" x14ac:dyDescent="0.25">
      <c r="AH269" s="15"/>
      <c r="BR269" s="28"/>
    </row>
    <row r="270" spans="34:70" x14ac:dyDescent="0.25">
      <c r="AH270" s="15"/>
      <c r="BR270" s="28"/>
    </row>
    <row r="271" spans="34:70" x14ac:dyDescent="0.25">
      <c r="AH271" s="15"/>
      <c r="BR271" s="28"/>
    </row>
    <row r="272" spans="34:70" x14ac:dyDescent="0.25">
      <c r="AH272" s="15"/>
      <c r="BR272" s="28"/>
    </row>
    <row r="273" spans="34:70" x14ac:dyDescent="0.25">
      <c r="AH273" s="15"/>
      <c r="BR273" s="28"/>
    </row>
    <row r="274" spans="34:70" x14ac:dyDescent="0.25">
      <c r="AH274" s="15"/>
      <c r="BR274" s="28"/>
    </row>
    <row r="275" spans="34:70" x14ac:dyDescent="0.25">
      <c r="AH275" s="15"/>
      <c r="BR275" s="28"/>
    </row>
    <row r="276" spans="34:70" x14ac:dyDescent="0.25">
      <c r="AH276" s="15"/>
      <c r="BR276" s="28"/>
    </row>
    <row r="277" spans="34:70" x14ac:dyDescent="0.25">
      <c r="AH277" s="15"/>
      <c r="BR277" s="28"/>
    </row>
    <row r="278" spans="34:70" x14ac:dyDescent="0.25">
      <c r="AH278" s="15"/>
      <c r="BR278" s="28"/>
    </row>
    <row r="279" spans="34:70" x14ac:dyDescent="0.25">
      <c r="AH279" s="15"/>
      <c r="BR279" s="28"/>
    </row>
    <row r="280" spans="34:70" x14ac:dyDescent="0.25">
      <c r="AH280" s="15"/>
      <c r="BR280" s="28"/>
    </row>
    <row r="281" spans="34:70" x14ac:dyDescent="0.25">
      <c r="AH281" s="15"/>
      <c r="BR281" s="28"/>
    </row>
    <row r="282" spans="34:70" x14ac:dyDescent="0.25">
      <c r="AH282" s="15"/>
      <c r="BR282" s="28"/>
    </row>
    <row r="283" spans="34:70" x14ac:dyDescent="0.25">
      <c r="AH283" s="15"/>
      <c r="BR283" s="28"/>
    </row>
    <row r="284" spans="34:70" x14ac:dyDescent="0.25">
      <c r="AH284" s="15"/>
      <c r="BR284" s="28"/>
    </row>
    <row r="285" spans="34:70" x14ac:dyDescent="0.25">
      <c r="AH285" s="15"/>
      <c r="BR285" s="28"/>
    </row>
    <row r="286" spans="34:70" x14ac:dyDescent="0.25">
      <c r="AH286" s="15"/>
      <c r="BR286" s="28"/>
    </row>
    <row r="287" spans="34:70" x14ac:dyDescent="0.25">
      <c r="AH287" s="15"/>
      <c r="BR287" s="28"/>
    </row>
    <row r="288" spans="34:70" x14ac:dyDescent="0.25">
      <c r="AH288" s="15"/>
      <c r="BR288" s="28"/>
    </row>
    <row r="289" spans="34:70" x14ac:dyDescent="0.25">
      <c r="AH289" s="15"/>
      <c r="BR289" s="28"/>
    </row>
    <row r="290" spans="34:70" x14ac:dyDescent="0.25">
      <c r="AH290" s="15"/>
      <c r="BR290" s="28"/>
    </row>
    <row r="291" spans="34:70" x14ac:dyDescent="0.25">
      <c r="AH291" s="15"/>
      <c r="BR291" s="28"/>
    </row>
    <row r="292" spans="34:70" x14ac:dyDescent="0.25">
      <c r="AH292" s="15"/>
      <c r="BR292" s="28"/>
    </row>
    <row r="293" spans="34:70" x14ac:dyDescent="0.25">
      <c r="AH293" s="15"/>
      <c r="BR293" s="28"/>
    </row>
    <row r="294" spans="34:70" x14ac:dyDescent="0.25">
      <c r="AH294" s="15"/>
      <c r="BR294" s="28"/>
    </row>
    <row r="295" spans="34:70" x14ac:dyDescent="0.25">
      <c r="AH295" s="15"/>
      <c r="BR295" s="28"/>
    </row>
    <row r="296" spans="34:70" x14ac:dyDescent="0.25">
      <c r="AH296" s="15"/>
      <c r="BR296" s="28"/>
    </row>
    <row r="297" spans="34:70" x14ac:dyDescent="0.25">
      <c r="AH297" s="15"/>
      <c r="BR297" s="28"/>
    </row>
    <row r="298" spans="34:70" x14ac:dyDescent="0.25">
      <c r="AH298" s="15"/>
      <c r="BR298" s="28"/>
    </row>
    <row r="299" spans="34:70" x14ac:dyDescent="0.25">
      <c r="AH299" s="15"/>
      <c r="BR299" s="28"/>
    </row>
    <row r="300" spans="34:70" x14ac:dyDescent="0.25">
      <c r="AH300" s="15"/>
      <c r="BR300" s="28"/>
    </row>
    <row r="301" spans="34:70" x14ac:dyDescent="0.25">
      <c r="AH301" s="15"/>
      <c r="BR301" s="28"/>
    </row>
    <row r="302" spans="34:70" x14ac:dyDescent="0.25">
      <c r="AH302" s="15"/>
      <c r="BR302" s="28"/>
    </row>
    <row r="303" spans="34:70" x14ac:dyDescent="0.25">
      <c r="AH303" s="15"/>
      <c r="BR303" s="28"/>
    </row>
    <row r="304" spans="34:70" x14ac:dyDescent="0.25">
      <c r="AH304" s="15"/>
      <c r="BR304" s="28"/>
    </row>
    <row r="305" spans="34:70" x14ac:dyDescent="0.25">
      <c r="AH305" s="15"/>
      <c r="BR305" s="28"/>
    </row>
    <row r="306" spans="34:70" x14ac:dyDescent="0.25">
      <c r="AH306" s="15"/>
      <c r="BR306" s="28"/>
    </row>
    <row r="307" spans="34:70" x14ac:dyDescent="0.25">
      <c r="AH307" s="15"/>
      <c r="BR307" s="28"/>
    </row>
    <row r="308" spans="34:70" x14ac:dyDescent="0.25">
      <c r="AH308" s="15"/>
      <c r="BR308" s="28"/>
    </row>
    <row r="309" spans="34:70" x14ac:dyDescent="0.25">
      <c r="AH309" s="15"/>
      <c r="BR309" s="28"/>
    </row>
    <row r="310" spans="34:70" x14ac:dyDescent="0.25">
      <c r="AH310" s="15"/>
      <c r="BR310" s="28"/>
    </row>
    <row r="311" spans="34:70" x14ac:dyDescent="0.25">
      <c r="AH311" s="15"/>
      <c r="BR311" s="28"/>
    </row>
    <row r="312" spans="34:70" x14ac:dyDescent="0.25">
      <c r="AH312" s="15"/>
      <c r="BR312" s="28"/>
    </row>
    <row r="313" spans="34:70" x14ac:dyDescent="0.25">
      <c r="AH313" s="15"/>
      <c r="BR313" s="28"/>
    </row>
    <row r="314" spans="34:70" x14ac:dyDescent="0.25">
      <c r="AH314" s="15"/>
      <c r="BR314" s="28"/>
    </row>
    <row r="315" spans="34:70" x14ac:dyDescent="0.25">
      <c r="AH315" s="15"/>
      <c r="BR315" s="28"/>
    </row>
    <row r="316" spans="34:70" x14ac:dyDescent="0.25">
      <c r="AH316" s="15"/>
      <c r="BR316" s="28"/>
    </row>
    <row r="317" spans="34:70" x14ac:dyDescent="0.25">
      <c r="AH317" s="15"/>
      <c r="BR317" s="28"/>
    </row>
    <row r="318" spans="34:70" x14ac:dyDescent="0.25">
      <c r="AH318" s="15"/>
      <c r="BR318" s="28"/>
    </row>
    <row r="319" spans="34:70" x14ac:dyDescent="0.25">
      <c r="AH319" s="15"/>
      <c r="BR319" s="28"/>
    </row>
    <row r="320" spans="34:70" x14ac:dyDescent="0.25">
      <c r="AH320" s="15"/>
      <c r="BR320" s="28"/>
    </row>
    <row r="321" spans="34:70" x14ac:dyDescent="0.25">
      <c r="AH321" s="15"/>
      <c r="BR321" s="28"/>
    </row>
    <row r="322" spans="34:70" x14ac:dyDescent="0.25">
      <c r="AH322" s="15"/>
      <c r="BR322" s="28"/>
    </row>
    <row r="323" spans="34:70" x14ac:dyDescent="0.25">
      <c r="AH323" s="15"/>
      <c r="BR323" s="28"/>
    </row>
    <row r="324" spans="34:70" x14ac:dyDescent="0.25">
      <c r="AH324" s="15"/>
      <c r="BR324" s="28"/>
    </row>
    <row r="325" spans="34:70" x14ac:dyDescent="0.25">
      <c r="AH325" s="15"/>
      <c r="BR325" s="28"/>
    </row>
    <row r="326" spans="34:70" x14ac:dyDescent="0.25">
      <c r="AH326" s="15"/>
      <c r="BR326" s="28"/>
    </row>
    <row r="327" spans="34:70" x14ac:dyDescent="0.25">
      <c r="AH327" s="15"/>
      <c r="BR327" s="28"/>
    </row>
    <row r="328" spans="34:70" x14ac:dyDescent="0.25">
      <c r="AH328" s="15"/>
      <c r="BR328" s="28"/>
    </row>
    <row r="329" spans="34:70" x14ac:dyDescent="0.25">
      <c r="AH329" s="15"/>
      <c r="BR329" s="28"/>
    </row>
    <row r="330" spans="34:70" x14ac:dyDescent="0.25">
      <c r="AH330" s="15"/>
      <c r="BR330" s="28"/>
    </row>
    <row r="331" spans="34:70" x14ac:dyDescent="0.25">
      <c r="AH331" s="15"/>
      <c r="BR331" s="28"/>
    </row>
    <row r="332" spans="34:70" x14ac:dyDescent="0.25">
      <c r="AH332" s="15"/>
      <c r="BR332" s="28"/>
    </row>
    <row r="333" spans="34:70" x14ac:dyDescent="0.25">
      <c r="AH333" s="15"/>
      <c r="BR333" s="28"/>
    </row>
    <row r="334" spans="34:70" x14ac:dyDescent="0.25">
      <c r="AH334" s="15"/>
      <c r="BR334" s="28"/>
    </row>
    <row r="335" spans="34:70" x14ac:dyDescent="0.25">
      <c r="AH335" s="15"/>
      <c r="BR335" s="28"/>
    </row>
    <row r="336" spans="34:70" x14ac:dyDescent="0.25">
      <c r="AH336" s="15"/>
      <c r="BR336" s="28"/>
    </row>
    <row r="337" spans="34:70" x14ac:dyDescent="0.25">
      <c r="AH337" s="15"/>
      <c r="BR337" s="28"/>
    </row>
    <row r="338" spans="34:70" x14ac:dyDescent="0.25">
      <c r="AH338" s="15"/>
      <c r="BR338" s="28"/>
    </row>
    <row r="339" spans="34:70" x14ac:dyDescent="0.25">
      <c r="AH339" s="15"/>
      <c r="BR339" s="28"/>
    </row>
    <row r="340" spans="34:70" x14ac:dyDescent="0.25">
      <c r="AH340" s="15"/>
      <c r="BR340" s="28"/>
    </row>
    <row r="341" spans="34:70" x14ac:dyDescent="0.25">
      <c r="AH341" s="15"/>
      <c r="BR341" s="28"/>
    </row>
    <row r="342" spans="34:70" x14ac:dyDescent="0.25">
      <c r="AH342" s="15"/>
      <c r="BR342" s="28"/>
    </row>
    <row r="343" spans="34:70" x14ac:dyDescent="0.25">
      <c r="AH343" s="15"/>
      <c r="BR343" s="28"/>
    </row>
    <row r="344" spans="34:70" x14ac:dyDescent="0.25">
      <c r="AH344" s="15"/>
      <c r="BR344" s="28"/>
    </row>
    <row r="345" spans="34:70" x14ac:dyDescent="0.25">
      <c r="AH345" s="15"/>
      <c r="BR345" s="28"/>
    </row>
    <row r="346" spans="34:70" x14ac:dyDescent="0.25">
      <c r="AH346" s="15"/>
      <c r="BR346" s="28"/>
    </row>
    <row r="347" spans="34:70" x14ac:dyDescent="0.25">
      <c r="AH347" s="15"/>
      <c r="BR347" s="28"/>
    </row>
    <row r="348" spans="34:70" x14ac:dyDescent="0.25">
      <c r="AH348" s="15"/>
      <c r="BR348" s="28"/>
    </row>
    <row r="349" spans="34:70" x14ac:dyDescent="0.25">
      <c r="AH349" s="15"/>
      <c r="BR349" s="28"/>
    </row>
    <row r="350" spans="34:70" x14ac:dyDescent="0.25">
      <c r="AH350" s="15"/>
      <c r="BR350" s="28"/>
    </row>
    <row r="351" spans="34:70" x14ac:dyDescent="0.25">
      <c r="AH351" s="15"/>
      <c r="BR351" s="28"/>
    </row>
    <row r="352" spans="34:70" x14ac:dyDescent="0.25">
      <c r="AH352" s="15"/>
      <c r="BR352" s="28"/>
    </row>
    <row r="353" spans="34:70" x14ac:dyDescent="0.25">
      <c r="AH353" s="15"/>
      <c r="BR353" s="28"/>
    </row>
    <row r="354" spans="34:70" x14ac:dyDescent="0.25">
      <c r="AH354" s="15"/>
      <c r="BR354" s="28"/>
    </row>
    <row r="355" spans="34:70" x14ac:dyDescent="0.25">
      <c r="AH355" s="15"/>
      <c r="BR355" s="28"/>
    </row>
    <row r="356" spans="34:70" x14ac:dyDescent="0.25">
      <c r="AH356" s="15"/>
      <c r="BR356" s="28"/>
    </row>
    <row r="357" spans="34:70" x14ac:dyDescent="0.25">
      <c r="AH357" s="15"/>
      <c r="BR357" s="28"/>
    </row>
    <row r="358" spans="34:70" x14ac:dyDescent="0.25">
      <c r="AH358" s="15"/>
      <c r="BR358" s="28"/>
    </row>
    <row r="359" spans="34:70" x14ac:dyDescent="0.25">
      <c r="AH359" s="15"/>
      <c r="BR359" s="28"/>
    </row>
    <row r="360" spans="34:70" x14ac:dyDescent="0.25">
      <c r="AH360" s="15"/>
      <c r="BR360" s="28"/>
    </row>
    <row r="361" spans="34:70" x14ac:dyDescent="0.25">
      <c r="AH361" s="15"/>
      <c r="BR361" s="28"/>
    </row>
    <row r="362" spans="34:70" x14ac:dyDescent="0.25">
      <c r="AH362" s="15"/>
      <c r="BR362" s="28"/>
    </row>
    <row r="363" spans="34:70" x14ac:dyDescent="0.25">
      <c r="AH363" s="15"/>
      <c r="BR363" s="28"/>
    </row>
    <row r="364" spans="34:70" x14ac:dyDescent="0.25">
      <c r="AH364" s="15"/>
      <c r="BR364" s="28"/>
    </row>
    <row r="365" spans="34:70" x14ac:dyDescent="0.25">
      <c r="AH365" s="15"/>
      <c r="BR365" s="28"/>
    </row>
    <row r="366" spans="34:70" x14ac:dyDescent="0.25">
      <c r="AH366" s="15"/>
      <c r="BR366" s="28"/>
    </row>
    <row r="367" spans="34:70" x14ac:dyDescent="0.25">
      <c r="AH367" s="15"/>
      <c r="BR367" s="28"/>
    </row>
    <row r="368" spans="34:70" x14ac:dyDescent="0.25">
      <c r="AH368" s="15"/>
      <c r="BR368" s="28"/>
    </row>
    <row r="369" spans="34:70" x14ac:dyDescent="0.25">
      <c r="AH369" s="15"/>
      <c r="BR369" s="28"/>
    </row>
    <row r="370" spans="34:70" x14ac:dyDescent="0.25">
      <c r="AH370" s="15"/>
      <c r="BR370" s="28"/>
    </row>
    <row r="371" spans="34:70" x14ac:dyDescent="0.25">
      <c r="AH371" s="15"/>
      <c r="BR371" s="28"/>
    </row>
    <row r="372" spans="34:70" x14ac:dyDescent="0.25">
      <c r="AH372" s="15"/>
      <c r="BR372" s="28"/>
    </row>
    <row r="373" spans="34:70" x14ac:dyDescent="0.25">
      <c r="AH373" s="15"/>
      <c r="BR373" s="28"/>
    </row>
    <row r="374" spans="34:70" x14ac:dyDescent="0.25">
      <c r="AH374" s="15"/>
      <c r="BR374" s="28"/>
    </row>
    <row r="375" spans="34:70" x14ac:dyDescent="0.25">
      <c r="AH375" s="15"/>
      <c r="BR375" s="28"/>
    </row>
    <row r="376" spans="34:70" x14ac:dyDescent="0.25">
      <c r="AH376" s="15"/>
      <c r="BR376" s="28"/>
    </row>
    <row r="377" spans="34:70" x14ac:dyDescent="0.25">
      <c r="AH377" s="15"/>
      <c r="BR377" s="28"/>
    </row>
    <row r="378" spans="34:70" x14ac:dyDescent="0.25">
      <c r="AH378" s="15"/>
      <c r="BR378" s="28"/>
    </row>
    <row r="379" spans="34:70" x14ac:dyDescent="0.25">
      <c r="AH379" s="15"/>
      <c r="BR379" s="28"/>
    </row>
    <row r="380" spans="34:70" x14ac:dyDescent="0.25">
      <c r="AH380" s="15"/>
      <c r="BR380" s="28"/>
    </row>
    <row r="381" spans="34:70" x14ac:dyDescent="0.25">
      <c r="AH381" s="15"/>
      <c r="BR381" s="28"/>
    </row>
    <row r="382" spans="34:70" x14ac:dyDescent="0.25">
      <c r="AH382" s="15"/>
      <c r="BR382" s="28"/>
    </row>
    <row r="383" spans="34:70" x14ac:dyDescent="0.25">
      <c r="AH383" s="15"/>
      <c r="BR383" s="28"/>
    </row>
    <row r="384" spans="34:70" x14ac:dyDescent="0.25">
      <c r="AH384" s="15"/>
      <c r="BR384" s="28"/>
    </row>
    <row r="385" spans="34:70" x14ac:dyDescent="0.25">
      <c r="AH385" s="15"/>
      <c r="BR385" s="28"/>
    </row>
    <row r="386" spans="34:70" x14ac:dyDescent="0.25">
      <c r="AH386" s="15"/>
      <c r="BR386" s="28"/>
    </row>
    <row r="387" spans="34:70" x14ac:dyDescent="0.25">
      <c r="AH387" s="15"/>
      <c r="BR387" s="28"/>
    </row>
    <row r="388" spans="34:70" x14ac:dyDescent="0.25">
      <c r="AH388" s="15"/>
      <c r="BR388" s="28"/>
    </row>
    <row r="389" spans="34:70" x14ac:dyDescent="0.25">
      <c r="AH389" s="15"/>
      <c r="BR389" s="28"/>
    </row>
    <row r="390" spans="34:70" x14ac:dyDescent="0.25">
      <c r="AH390" s="15"/>
      <c r="BR390" s="28"/>
    </row>
    <row r="391" spans="34:70" x14ac:dyDescent="0.25">
      <c r="AH391" s="15"/>
      <c r="BR391" s="28"/>
    </row>
    <row r="392" spans="34:70" x14ac:dyDescent="0.25">
      <c r="AH392" s="15"/>
      <c r="BR392" s="28"/>
    </row>
    <row r="393" spans="34:70" x14ac:dyDescent="0.25">
      <c r="AH393" s="15"/>
      <c r="BR393" s="28"/>
    </row>
    <row r="394" spans="34:70" x14ac:dyDescent="0.25">
      <c r="AH394" s="15"/>
      <c r="BR394" s="28"/>
    </row>
    <row r="395" spans="34:70" x14ac:dyDescent="0.25">
      <c r="AH395" s="15"/>
      <c r="BR395" s="28"/>
    </row>
    <row r="396" spans="34:70" x14ac:dyDescent="0.25">
      <c r="AH396" s="15"/>
      <c r="BR396" s="28"/>
    </row>
    <row r="397" spans="34:70" x14ac:dyDescent="0.25">
      <c r="AH397" s="15"/>
      <c r="BR397" s="28"/>
    </row>
    <row r="398" spans="34:70" x14ac:dyDescent="0.25">
      <c r="AH398" s="15"/>
      <c r="BR398" s="28"/>
    </row>
    <row r="399" spans="34:70" x14ac:dyDescent="0.25">
      <c r="AH399" s="15"/>
      <c r="BR399" s="28"/>
    </row>
    <row r="400" spans="34:70" x14ac:dyDescent="0.25">
      <c r="AH400" s="15"/>
      <c r="BR400" s="28"/>
    </row>
    <row r="401" spans="34:70" x14ac:dyDescent="0.25">
      <c r="AH401" s="15"/>
      <c r="BR401" s="28"/>
    </row>
    <row r="402" spans="34:70" x14ac:dyDescent="0.25">
      <c r="AH402" s="15"/>
      <c r="BR402" s="28"/>
    </row>
    <row r="403" spans="34:70" x14ac:dyDescent="0.25">
      <c r="AH403" s="15"/>
      <c r="BR403" s="28"/>
    </row>
    <row r="404" spans="34:70" x14ac:dyDescent="0.25">
      <c r="AH404" s="15"/>
      <c r="BR404" s="28"/>
    </row>
    <row r="405" spans="34:70" x14ac:dyDescent="0.25">
      <c r="AH405" s="15"/>
      <c r="BR405" s="28"/>
    </row>
    <row r="406" spans="34:70" x14ac:dyDescent="0.25">
      <c r="AH406" s="15"/>
      <c r="BR406" s="28"/>
    </row>
    <row r="407" spans="34:70" x14ac:dyDescent="0.25">
      <c r="AH407" s="15"/>
      <c r="BR407" s="28"/>
    </row>
    <row r="408" spans="34:70" x14ac:dyDescent="0.25">
      <c r="AH408" s="15"/>
      <c r="BR408" s="28"/>
    </row>
    <row r="409" spans="34:70" x14ac:dyDescent="0.25">
      <c r="AH409" s="15"/>
      <c r="BR409" s="28"/>
    </row>
    <row r="410" spans="34:70" x14ac:dyDescent="0.25">
      <c r="AH410" s="15"/>
      <c r="BR410" s="28"/>
    </row>
    <row r="411" spans="34:70" x14ac:dyDescent="0.25">
      <c r="AH411" s="15"/>
      <c r="BR411" s="28"/>
    </row>
    <row r="412" spans="34:70" x14ac:dyDescent="0.25">
      <c r="AH412" s="15"/>
      <c r="BR412" s="28"/>
    </row>
    <row r="413" spans="34:70" x14ac:dyDescent="0.25">
      <c r="AH413" s="15"/>
      <c r="BR413" s="28"/>
    </row>
    <row r="414" spans="34:70" x14ac:dyDescent="0.25">
      <c r="AH414" s="15"/>
      <c r="BR414" s="28"/>
    </row>
    <row r="415" spans="34:70" x14ac:dyDescent="0.25">
      <c r="AH415" s="15"/>
      <c r="BR415" s="28"/>
    </row>
    <row r="416" spans="34:70" x14ac:dyDescent="0.25">
      <c r="AH416" s="15"/>
      <c r="BR416" s="28"/>
    </row>
    <row r="417" spans="34:70" x14ac:dyDescent="0.25">
      <c r="AH417" s="15"/>
      <c r="BR417" s="28"/>
    </row>
    <row r="418" spans="34:70" x14ac:dyDescent="0.25">
      <c r="AH418" s="15"/>
      <c r="BR418" s="28"/>
    </row>
    <row r="419" spans="34:70" x14ac:dyDescent="0.25">
      <c r="AH419" s="15"/>
      <c r="BR419" s="28"/>
    </row>
    <row r="420" spans="34:70" x14ac:dyDescent="0.25">
      <c r="AH420" s="15"/>
      <c r="BR420" s="28"/>
    </row>
    <row r="421" spans="34:70" x14ac:dyDescent="0.25">
      <c r="AH421" s="15"/>
      <c r="BR421" s="28"/>
    </row>
    <row r="422" spans="34:70" x14ac:dyDescent="0.25">
      <c r="AH422" s="15"/>
      <c r="BR422" s="28"/>
    </row>
    <row r="423" spans="34:70" x14ac:dyDescent="0.25">
      <c r="AH423" s="15"/>
      <c r="BR423" s="28"/>
    </row>
    <row r="424" spans="34:70" x14ac:dyDescent="0.25">
      <c r="AH424" s="15"/>
      <c r="BR424" s="28"/>
    </row>
    <row r="425" spans="34:70" x14ac:dyDescent="0.25">
      <c r="AH425" s="15"/>
      <c r="BR425" s="28"/>
    </row>
    <row r="426" spans="34:70" x14ac:dyDescent="0.25">
      <c r="AH426" s="15"/>
      <c r="BR426" s="28"/>
    </row>
    <row r="427" spans="34:70" x14ac:dyDescent="0.25">
      <c r="AH427" s="15"/>
      <c r="BR427" s="28"/>
    </row>
    <row r="428" spans="34:70" x14ac:dyDescent="0.25">
      <c r="AH428" s="15"/>
      <c r="BR428" s="28"/>
    </row>
    <row r="429" spans="34:70" x14ac:dyDescent="0.25">
      <c r="AH429" s="15"/>
      <c r="BR429" s="28"/>
    </row>
    <row r="430" spans="34:70" x14ac:dyDescent="0.25">
      <c r="AH430" s="15"/>
      <c r="BR430" s="28"/>
    </row>
    <row r="431" spans="34:70" x14ac:dyDescent="0.25">
      <c r="AH431" s="15"/>
      <c r="BR431" s="28"/>
    </row>
    <row r="432" spans="34:70" x14ac:dyDescent="0.25">
      <c r="AH432" s="15"/>
      <c r="BR432" s="28"/>
    </row>
    <row r="433" spans="34:70" x14ac:dyDescent="0.25">
      <c r="AH433" s="15"/>
      <c r="BR433" s="28"/>
    </row>
    <row r="434" spans="34:70" x14ac:dyDescent="0.25">
      <c r="AH434" s="15"/>
      <c r="BR434" s="28"/>
    </row>
    <row r="435" spans="34:70" x14ac:dyDescent="0.25">
      <c r="AH435" s="15"/>
      <c r="BR435" s="28"/>
    </row>
    <row r="436" spans="34:70" x14ac:dyDescent="0.25">
      <c r="AH436" s="15"/>
      <c r="BR436" s="28"/>
    </row>
    <row r="437" spans="34:70" x14ac:dyDescent="0.25">
      <c r="AH437" s="15"/>
      <c r="BR437" s="28"/>
    </row>
    <row r="438" spans="34:70" x14ac:dyDescent="0.25">
      <c r="AH438" s="15"/>
      <c r="BR438" s="28"/>
    </row>
    <row r="439" spans="34:70" x14ac:dyDescent="0.25">
      <c r="AH439" s="15"/>
      <c r="BR439" s="28"/>
    </row>
    <row r="440" spans="34:70" x14ac:dyDescent="0.25">
      <c r="AH440" s="15"/>
      <c r="BR440" s="28"/>
    </row>
    <row r="441" spans="34:70" x14ac:dyDescent="0.25">
      <c r="AH441" s="15"/>
      <c r="BR441" s="28"/>
    </row>
    <row r="442" spans="34:70" x14ac:dyDescent="0.25">
      <c r="AH442" s="15"/>
      <c r="BR442" s="28"/>
    </row>
    <row r="443" spans="34:70" x14ac:dyDescent="0.25">
      <c r="AH443" s="15"/>
      <c r="BR443" s="28"/>
    </row>
    <row r="444" spans="34:70" x14ac:dyDescent="0.25">
      <c r="AH444" s="15"/>
      <c r="BR444" s="28"/>
    </row>
    <row r="445" spans="34:70" x14ac:dyDescent="0.25">
      <c r="AH445" s="15"/>
      <c r="BR445" s="28"/>
    </row>
    <row r="446" spans="34:70" x14ac:dyDescent="0.25">
      <c r="AH446" s="15"/>
      <c r="BR446" s="28"/>
    </row>
    <row r="447" spans="34:70" x14ac:dyDescent="0.25">
      <c r="AH447" s="15"/>
      <c r="BR447" s="28"/>
    </row>
    <row r="448" spans="34:70" x14ac:dyDescent="0.25">
      <c r="AH448" s="15"/>
      <c r="BR448" s="28"/>
    </row>
    <row r="449" spans="34:70" x14ac:dyDescent="0.25">
      <c r="AH449" s="15"/>
      <c r="BR449" s="28"/>
    </row>
    <row r="450" spans="34:70" x14ac:dyDescent="0.25">
      <c r="AH450" s="15"/>
      <c r="BR450" s="28"/>
    </row>
    <row r="451" spans="34:70" x14ac:dyDescent="0.25">
      <c r="AH451" s="15"/>
      <c r="BR451" s="28"/>
    </row>
    <row r="452" spans="34:70" x14ac:dyDescent="0.25">
      <c r="AH452" s="15"/>
      <c r="BR452" s="28"/>
    </row>
    <row r="453" spans="34:70" x14ac:dyDescent="0.25">
      <c r="AH453" s="15"/>
      <c r="BR453" s="28"/>
    </row>
    <row r="454" spans="34:70" x14ac:dyDescent="0.25">
      <c r="AH454" s="15"/>
      <c r="BR454" s="28"/>
    </row>
    <row r="455" spans="34:70" x14ac:dyDescent="0.25">
      <c r="AH455" s="15"/>
      <c r="BR455" s="28"/>
    </row>
    <row r="456" spans="34:70" x14ac:dyDescent="0.25">
      <c r="AH456" s="15"/>
      <c r="BR456" s="28"/>
    </row>
    <row r="457" spans="34:70" x14ac:dyDescent="0.25">
      <c r="AH457" s="15"/>
      <c r="BR457" s="28"/>
    </row>
    <row r="458" spans="34:70" x14ac:dyDescent="0.25">
      <c r="AH458" s="15"/>
      <c r="BR458" s="28"/>
    </row>
    <row r="459" spans="34:70" x14ac:dyDescent="0.25">
      <c r="AH459" s="15"/>
      <c r="BR459" s="28"/>
    </row>
    <row r="460" spans="34:70" x14ac:dyDescent="0.25">
      <c r="AH460" s="15"/>
      <c r="BR460" s="28"/>
    </row>
    <row r="461" spans="34:70" x14ac:dyDescent="0.25">
      <c r="AH461" s="15"/>
      <c r="BR461" s="28"/>
    </row>
    <row r="462" spans="34:70" x14ac:dyDescent="0.25">
      <c r="AH462" s="15"/>
      <c r="BR462" s="28"/>
    </row>
    <row r="463" spans="34:70" x14ac:dyDescent="0.25">
      <c r="AH463" s="15"/>
      <c r="BR463" s="28"/>
    </row>
    <row r="464" spans="34:70" x14ac:dyDescent="0.25">
      <c r="AH464" s="15"/>
      <c r="BR464" s="28"/>
    </row>
    <row r="465" spans="34:70" x14ac:dyDescent="0.25">
      <c r="AH465" s="15"/>
      <c r="BR465" s="28"/>
    </row>
    <row r="466" spans="34:70" x14ac:dyDescent="0.25">
      <c r="AH466" s="15"/>
      <c r="BR466" s="28"/>
    </row>
    <row r="467" spans="34:70" x14ac:dyDescent="0.25">
      <c r="AH467" s="15"/>
      <c r="BR467" s="28"/>
    </row>
    <row r="468" spans="34:70" x14ac:dyDescent="0.25">
      <c r="AH468" s="15"/>
      <c r="BR468" s="28"/>
    </row>
    <row r="469" spans="34:70" x14ac:dyDescent="0.25">
      <c r="AH469" s="15"/>
      <c r="BR469" s="28"/>
    </row>
    <row r="470" spans="34:70" x14ac:dyDescent="0.25">
      <c r="AH470" s="15"/>
      <c r="BR470" s="28"/>
    </row>
    <row r="471" spans="34:70" x14ac:dyDescent="0.25">
      <c r="AH471" s="15"/>
      <c r="BR471" s="28"/>
    </row>
    <row r="472" spans="34:70" x14ac:dyDescent="0.25">
      <c r="AH472" s="15"/>
      <c r="BR472" s="28"/>
    </row>
    <row r="473" spans="34:70" x14ac:dyDescent="0.25">
      <c r="AH473" s="15"/>
      <c r="BR473" s="28"/>
    </row>
    <row r="474" spans="34:70" x14ac:dyDescent="0.25">
      <c r="AH474" s="15"/>
      <c r="BR474" s="28"/>
    </row>
    <row r="475" spans="34:70" x14ac:dyDescent="0.25">
      <c r="AH475" s="15"/>
      <c r="BR475" s="28"/>
    </row>
    <row r="476" spans="34:70" x14ac:dyDescent="0.25">
      <c r="AH476" s="15"/>
      <c r="BR476" s="28"/>
    </row>
    <row r="477" spans="34:70" x14ac:dyDescent="0.25">
      <c r="AH477" s="15"/>
      <c r="BR477" s="28"/>
    </row>
    <row r="478" spans="34:70" x14ac:dyDescent="0.25">
      <c r="AH478" s="15"/>
      <c r="BR478" s="28"/>
    </row>
    <row r="479" spans="34:70" x14ac:dyDescent="0.25">
      <c r="AH479" s="15"/>
      <c r="BR479" s="28"/>
    </row>
    <row r="480" spans="34:70" x14ac:dyDescent="0.25">
      <c r="AH480" s="15"/>
      <c r="BR480" s="28"/>
    </row>
    <row r="481" spans="34:70" x14ac:dyDescent="0.25">
      <c r="AH481" s="15"/>
      <c r="BR481" s="28"/>
    </row>
    <row r="482" spans="34:70" x14ac:dyDescent="0.25">
      <c r="AH482" s="15"/>
      <c r="BR482" s="28"/>
    </row>
    <row r="483" spans="34:70" x14ac:dyDescent="0.25">
      <c r="AH483" s="15"/>
      <c r="BR483" s="28"/>
    </row>
    <row r="484" spans="34:70" x14ac:dyDescent="0.25">
      <c r="AH484" s="15"/>
      <c r="BR484" s="28"/>
    </row>
    <row r="485" spans="34:70" x14ac:dyDescent="0.25">
      <c r="AH485" s="15"/>
      <c r="BR485" s="28"/>
    </row>
    <row r="486" spans="34:70" x14ac:dyDescent="0.25">
      <c r="AH486" s="15"/>
      <c r="BR486" s="28"/>
    </row>
    <row r="487" spans="34:70" x14ac:dyDescent="0.25">
      <c r="AH487" s="15"/>
      <c r="BR487" s="28"/>
    </row>
    <row r="488" spans="34:70" x14ac:dyDescent="0.25">
      <c r="AH488" s="15"/>
      <c r="BR488" s="28"/>
    </row>
    <row r="489" spans="34:70" x14ac:dyDescent="0.25">
      <c r="AH489" s="15"/>
      <c r="BR489" s="28"/>
    </row>
    <row r="490" spans="34:70" x14ac:dyDescent="0.25">
      <c r="AH490" s="15"/>
      <c r="BR490" s="28"/>
    </row>
    <row r="491" spans="34:70" x14ac:dyDescent="0.25">
      <c r="AH491" s="15"/>
      <c r="BR491" s="28"/>
    </row>
    <row r="492" spans="34:70" x14ac:dyDescent="0.25">
      <c r="AH492" s="15"/>
      <c r="BR492" s="28"/>
    </row>
    <row r="493" spans="34:70" x14ac:dyDescent="0.25">
      <c r="AH493" s="15"/>
      <c r="BR493" s="28"/>
    </row>
    <row r="494" spans="34:70" x14ac:dyDescent="0.25">
      <c r="AH494" s="15"/>
      <c r="BR494" s="28"/>
    </row>
    <row r="495" spans="34:70" x14ac:dyDescent="0.25">
      <c r="AH495" s="15"/>
      <c r="BR495" s="28"/>
    </row>
    <row r="496" spans="34:70" x14ac:dyDescent="0.25">
      <c r="AH496" s="15"/>
      <c r="BR496" s="28"/>
    </row>
    <row r="497" spans="34:70" x14ac:dyDescent="0.25">
      <c r="AH497" s="15"/>
      <c r="BR497" s="28"/>
    </row>
    <row r="498" spans="34:70" x14ac:dyDescent="0.25">
      <c r="AH498" s="15"/>
      <c r="BR498" s="28"/>
    </row>
    <row r="499" spans="34:70" x14ac:dyDescent="0.25">
      <c r="AH499" s="15"/>
      <c r="BR499" s="28"/>
    </row>
    <row r="500" spans="34:70" x14ac:dyDescent="0.25">
      <c r="AH500" s="15"/>
      <c r="BR500" s="28"/>
    </row>
    <row r="501" spans="34:70" x14ac:dyDescent="0.25">
      <c r="AH501" s="15"/>
      <c r="BR501" s="28"/>
    </row>
    <row r="502" spans="34:70" x14ac:dyDescent="0.25">
      <c r="AH502" s="15"/>
      <c r="BR502" s="28"/>
    </row>
    <row r="503" spans="34:70" x14ac:dyDescent="0.25">
      <c r="AH503" s="15"/>
      <c r="BR503" s="28"/>
    </row>
    <row r="504" spans="34:70" x14ac:dyDescent="0.25">
      <c r="AH504" s="15"/>
      <c r="BR504" s="28"/>
    </row>
    <row r="505" spans="34:70" x14ac:dyDescent="0.25">
      <c r="AH505" s="15"/>
      <c r="BR505" s="28"/>
    </row>
    <row r="506" spans="34:70" x14ac:dyDescent="0.25">
      <c r="AH506" s="15"/>
      <c r="BR506" s="28"/>
    </row>
    <row r="507" spans="34:70" x14ac:dyDescent="0.25">
      <c r="AH507" s="15"/>
      <c r="BR507" s="28"/>
    </row>
    <row r="508" spans="34:70" x14ac:dyDescent="0.25">
      <c r="AH508" s="15"/>
      <c r="BR508" s="28"/>
    </row>
    <row r="509" spans="34:70" x14ac:dyDescent="0.25">
      <c r="AH509" s="15"/>
      <c r="BR509" s="28"/>
    </row>
    <row r="510" spans="34:70" x14ac:dyDescent="0.25">
      <c r="AH510" s="15"/>
      <c r="BR510" s="28"/>
    </row>
    <row r="511" spans="34:70" x14ac:dyDescent="0.25">
      <c r="AH511" s="15"/>
      <c r="BR511" s="28"/>
    </row>
    <row r="512" spans="34:70" x14ac:dyDescent="0.25">
      <c r="AH512" s="15"/>
      <c r="BR512" s="28"/>
    </row>
    <row r="513" spans="34:70" x14ac:dyDescent="0.25">
      <c r="AH513" s="15"/>
      <c r="BR513" s="28"/>
    </row>
    <row r="514" spans="34:70" x14ac:dyDescent="0.25">
      <c r="AH514" s="15"/>
      <c r="BR514" s="28"/>
    </row>
    <row r="515" spans="34:70" x14ac:dyDescent="0.25">
      <c r="AH515" s="15"/>
      <c r="BR515" s="28"/>
    </row>
    <row r="516" spans="34:70" x14ac:dyDescent="0.25">
      <c r="AH516" s="15"/>
      <c r="BR516" s="28"/>
    </row>
    <row r="517" spans="34:70" x14ac:dyDescent="0.25">
      <c r="AH517" s="15"/>
      <c r="BR517" s="28"/>
    </row>
    <row r="518" spans="34:70" x14ac:dyDescent="0.25">
      <c r="AH518" s="15"/>
      <c r="BR518" s="28"/>
    </row>
    <row r="519" spans="34:70" x14ac:dyDescent="0.25">
      <c r="AH519" s="15"/>
      <c r="BR519" s="28"/>
    </row>
    <row r="520" spans="34:70" x14ac:dyDescent="0.25">
      <c r="AH520" s="15"/>
      <c r="BR520" s="28"/>
    </row>
    <row r="521" spans="34:70" x14ac:dyDescent="0.25">
      <c r="AH521" s="15"/>
      <c r="BR521" s="28"/>
    </row>
    <row r="522" spans="34:70" x14ac:dyDescent="0.25">
      <c r="AH522" s="15"/>
      <c r="BR522" s="28"/>
    </row>
    <row r="523" spans="34:70" x14ac:dyDescent="0.25">
      <c r="AH523" s="15"/>
      <c r="BR523" s="28"/>
    </row>
    <row r="524" spans="34:70" x14ac:dyDescent="0.25">
      <c r="AH524" s="15"/>
      <c r="BR524" s="28"/>
    </row>
    <row r="525" spans="34:70" x14ac:dyDescent="0.25">
      <c r="AH525" s="15"/>
      <c r="BR525" s="28"/>
    </row>
    <row r="526" spans="34:70" x14ac:dyDescent="0.25">
      <c r="AH526" s="15"/>
      <c r="BR526" s="28"/>
    </row>
    <row r="527" spans="34:70" x14ac:dyDescent="0.25">
      <c r="AH527" s="15"/>
      <c r="BR527" s="28"/>
    </row>
    <row r="528" spans="34:70" x14ac:dyDescent="0.25">
      <c r="AH528" s="15"/>
      <c r="BR528" s="28"/>
    </row>
    <row r="529" spans="34:70" x14ac:dyDescent="0.25">
      <c r="AH529" s="15"/>
      <c r="BR529" s="28"/>
    </row>
    <row r="530" spans="34:70" x14ac:dyDescent="0.25">
      <c r="AH530" s="15"/>
      <c r="BR530" s="28"/>
    </row>
    <row r="531" spans="34:70" x14ac:dyDescent="0.25">
      <c r="AH531" s="15"/>
      <c r="BR531" s="28"/>
    </row>
    <row r="532" spans="34:70" x14ac:dyDescent="0.25">
      <c r="AH532" s="15"/>
      <c r="BR532" s="28"/>
    </row>
    <row r="533" spans="34:70" x14ac:dyDescent="0.25">
      <c r="AH533" s="15"/>
      <c r="BR533" s="28"/>
    </row>
    <row r="534" spans="34:70" x14ac:dyDescent="0.25">
      <c r="AH534" s="15"/>
      <c r="BR534" s="28"/>
    </row>
    <row r="535" spans="34:70" x14ac:dyDescent="0.25">
      <c r="AH535" s="15"/>
      <c r="BR535" s="28"/>
    </row>
    <row r="536" spans="34:70" x14ac:dyDescent="0.25">
      <c r="AH536" s="15"/>
      <c r="BR536" s="28"/>
    </row>
    <row r="537" spans="34:70" x14ac:dyDescent="0.25">
      <c r="AH537" s="15"/>
      <c r="BR537" s="28"/>
    </row>
    <row r="538" spans="34:70" x14ac:dyDescent="0.25">
      <c r="AH538" s="15"/>
      <c r="BR538" s="28"/>
    </row>
    <row r="539" spans="34:70" x14ac:dyDescent="0.25">
      <c r="AH539" s="15"/>
      <c r="BR539" s="28"/>
    </row>
    <row r="540" spans="34:70" x14ac:dyDescent="0.25">
      <c r="AH540" s="15"/>
      <c r="BR540" s="28"/>
    </row>
    <row r="541" spans="34:70" x14ac:dyDescent="0.25">
      <c r="AH541" s="15"/>
      <c r="BR541" s="28"/>
    </row>
    <row r="542" spans="34:70" x14ac:dyDescent="0.25">
      <c r="AH542" s="15"/>
      <c r="BR542" s="28"/>
    </row>
    <row r="543" spans="34:70" x14ac:dyDescent="0.25">
      <c r="AH543" s="15"/>
      <c r="BR543" s="28"/>
    </row>
    <row r="544" spans="34:70" x14ac:dyDescent="0.25">
      <c r="AH544" s="15"/>
      <c r="BR544" s="28"/>
    </row>
    <row r="545" spans="34:70" x14ac:dyDescent="0.25">
      <c r="AH545" s="15"/>
      <c r="BR545" s="28"/>
    </row>
    <row r="546" spans="34:70" x14ac:dyDescent="0.25">
      <c r="AH546" s="15"/>
      <c r="BR546" s="28"/>
    </row>
    <row r="547" spans="34:70" x14ac:dyDescent="0.25">
      <c r="AH547" s="15"/>
      <c r="BR547" s="28"/>
    </row>
    <row r="548" spans="34:70" x14ac:dyDescent="0.25">
      <c r="AH548" s="15"/>
      <c r="BR548" s="28"/>
    </row>
    <row r="549" spans="34:70" x14ac:dyDescent="0.25">
      <c r="AH549" s="15"/>
      <c r="BR549" s="28"/>
    </row>
    <row r="550" spans="34:70" x14ac:dyDescent="0.25">
      <c r="AH550" s="15"/>
      <c r="BR550" s="28"/>
    </row>
    <row r="551" spans="34:70" x14ac:dyDescent="0.25">
      <c r="AH551" s="15"/>
      <c r="BR551" s="28"/>
    </row>
    <row r="552" spans="34:70" x14ac:dyDescent="0.25">
      <c r="AH552" s="15"/>
      <c r="BR552" s="28"/>
    </row>
    <row r="553" spans="34:70" x14ac:dyDescent="0.25">
      <c r="AH553" s="15"/>
      <c r="BR553" s="28"/>
    </row>
    <row r="554" spans="34:70" x14ac:dyDescent="0.25">
      <c r="AH554" s="15"/>
      <c r="BR554" s="28"/>
    </row>
    <row r="555" spans="34:70" x14ac:dyDescent="0.25">
      <c r="AH555" s="15"/>
      <c r="BR555" s="28"/>
    </row>
    <row r="556" spans="34:70" x14ac:dyDescent="0.25">
      <c r="AH556" s="15"/>
      <c r="BR556" s="28"/>
    </row>
    <row r="557" spans="34:70" x14ac:dyDescent="0.25">
      <c r="AH557" s="15"/>
      <c r="BR557" s="28"/>
    </row>
    <row r="558" spans="34:70" x14ac:dyDescent="0.25">
      <c r="AH558" s="15"/>
      <c r="BR558" s="28"/>
    </row>
    <row r="559" spans="34:70" x14ac:dyDescent="0.25">
      <c r="AH559" s="15"/>
      <c r="BR559" s="28"/>
    </row>
    <row r="560" spans="34:70" x14ac:dyDescent="0.25">
      <c r="AH560" s="15"/>
      <c r="BR560" s="28"/>
    </row>
    <row r="561" spans="34:70" x14ac:dyDescent="0.25">
      <c r="AH561" s="15"/>
      <c r="BR561" s="28"/>
    </row>
    <row r="562" spans="34:70" x14ac:dyDescent="0.25">
      <c r="AH562" s="15"/>
      <c r="BR562" s="28"/>
    </row>
    <row r="563" spans="34:70" x14ac:dyDescent="0.25">
      <c r="AH563" s="15"/>
      <c r="BR563" s="28"/>
    </row>
    <row r="564" spans="34:70" x14ac:dyDescent="0.25">
      <c r="AH564" s="15"/>
      <c r="BR564" s="28"/>
    </row>
    <row r="565" spans="34:70" x14ac:dyDescent="0.25">
      <c r="AH565" s="15"/>
      <c r="BR565" s="28"/>
    </row>
    <row r="566" spans="34:70" x14ac:dyDescent="0.25">
      <c r="AH566" s="15"/>
      <c r="BR566" s="28"/>
    </row>
    <row r="567" spans="34:70" x14ac:dyDescent="0.25">
      <c r="AH567" s="15"/>
      <c r="BR567" s="28"/>
    </row>
    <row r="568" spans="34:70" x14ac:dyDescent="0.25">
      <c r="AH568" s="15"/>
      <c r="BR568" s="28"/>
    </row>
    <row r="569" spans="34:70" x14ac:dyDescent="0.25">
      <c r="AH569" s="15"/>
      <c r="BR569" s="28"/>
    </row>
    <row r="570" spans="34:70" x14ac:dyDescent="0.25">
      <c r="AH570" s="15"/>
      <c r="BR570" s="28"/>
    </row>
    <row r="571" spans="34:70" x14ac:dyDescent="0.25">
      <c r="AH571" s="15"/>
      <c r="BR571" s="28"/>
    </row>
    <row r="572" spans="34:70" x14ac:dyDescent="0.25">
      <c r="AH572" s="15"/>
      <c r="BR572" s="28"/>
    </row>
    <row r="573" spans="34:70" x14ac:dyDescent="0.25">
      <c r="AH573" s="15"/>
      <c r="BR573" s="28"/>
    </row>
    <row r="574" spans="34:70" x14ac:dyDescent="0.25">
      <c r="AH574" s="15"/>
      <c r="BR574" s="28"/>
    </row>
    <row r="575" spans="34:70" x14ac:dyDescent="0.25">
      <c r="AH575" s="15"/>
      <c r="BR575" s="28"/>
    </row>
    <row r="576" spans="34:70" x14ac:dyDescent="0.25">
      <c r="AH576" s="15"/>
      <c r="BR576" s="28"/>
    </row>
    <row r="577" spans="34:70" x14ac:dyDescent="0.25">
      <c r="AH577" s="15"/>
      <c r="BR577" s="28"/>
    </row>
    <row r="578" spans="34:70" x14ac:dyDescent="0.25">
      <c r="AH578" s="15"/>
      <c r="BR578" s="28"/>
    </row>
    <row r="579" spans="34:70" x14ac:dyDescent="0.25">
      <c r="AH579" s="15"/>
      <c r="BR579" s="28"/>
    </row>
    <row r="580" spans="34:70" x14ac:dyDescent="0.25">
      <c r="AH580" s="15"/>
      <c r="BR580" s="28"/>
    </row>
    <row r="581" spans="34:70" x14ac:dyDescent="0.25">
      <c r="AH581" s="15"/>
      <c r="BR581" s="28"/>
    </row>
    <row r="582" spans="34:70" x14ac:dyDescent="0.25">
      <c r="AH582" s="15"/>
      <c r="BR582" s="28"/>
    </row>
    <row r="583" spans="34:70" x14ac:dyDescent="0.25">
      <c r="AH583" s="15"/>
      <c r="BR583" s="28"/>
    </row>
    <row r="584" spans="34:70" x14ac:dyDescent="0.25">
      <c r="AH584" s="15"/>
      <c r="BR584" s="28"/>
    </row>
    <row r="585" spans="34:70" x14ac:dyDescent="0.25">
      <c r="AH585" s="15"/>
      <c r="BR585" s="28"/>
    </row>
    <row r="586" spans="34:70" x14ac:dyDescent="0.25">
      <c r="AH586" s="15"/>
      <c r="BR586" s="28"/>
    </row>
    <row r="587" spans="34:70" x14ac:dyDescent="0.25">
      <c r="AH587" s="15"/>
      <c r="BR587" s="28"/>
    </row>
    <row r="588" spans="34:70" x14ac:dyDescent="0.25">
      <c r="AH588" s="15"/>
      <c r="BR588" s="28"/>
    </row>
    <row r="589" spans="34:70" x14ac:dyDescent="0.25">
      <c r="AH589" s="15"/>
      <c r="BR589" s="28"/>
    </row>
    <row r="590" spans="34:70" x14ac:dyDescent="0.25">
      <c r="AH590" s="15"/>
      <c r="BR590" s="28"/>
    </row>
    <row r="591" spans="34:70" x14ac:dyDescent="0.25">
      <c r="AH591" s="15"/>
      <c r="BR591" s="28"/>
    </row>
    <row r="592" spans="34:70" x14ac:dyDescent="0.25">
      <c r="AH592" s="15"/>
      <c r="BR592" s="28"/>
    </row>
    <row r="593" spans="34:70" x14ac:dyDescent="0.25">
      <c r="AH593" s="15"/>
      <c r="BR593" s="28"/>
    </row>
    <row r="594" spans="34:70" x14ac:dyDescent="0.25">
      <c r="AH594" s="15"/>
      <c r="BR594" s="28"/>
    </row>
    <row r="595" spans="34:70" x14ac:dyDescent="0.25">
      <c r="AH595" s="15"/>
      <c r="BR595" s="28"/>
    </row>
    <row r="596" spans="34:70" x14ac:dyDescent="0.25">
      <c r="AH596" s="15"/>
      <c r="BR596" s="28"/>
    </row>
    <row r="597" spans="34:70" x14ac:dyDescent="0.25">
      <c r="AH597" s="15"/>
      <c r="BR597" s="28"/>
    </row>
    <row r="598" spans="34:70" x14ac:dyDescent="0.25">
      <c r="AH598" s="15"/>
      <c r="BR598" s="28"/>
    </row>
    <row r="599" spans="34:70" x14ac:dyDescent="0.25">
      <c r="AH599" s="15"/>
      <c r="BR599" s="28"/>
    </row>
    <row r="600" spans="34:70" x14ac:dyDescent="0.25">
      <c r="AH600" s="15"/>
      <c r="BR600" s="28"/>
    </row>
    <row r="601" spans="34:70" x14ac:dyDescent="0.25">
      <c r="AH601" s="15"/>
      <c r="BR601" s="28"/>
    </row>
    <row r="602" spans="34:70" x14ac:dyDescent="0.25">
      <c r="AH602" s="15"/>
      <c r="BR602" s="28"/>
    </row>
    <row r="603" spans="34:70" x14ac:dyDescent="0.25">
      <c r="AH603" s="15"/>
      <c r="BR603" s="28"/>
    </row>
    <row r="604" spans="34:70" x14ac:dyDescent="0.25">
      <c r="AH604" s="15"/>
      <c r="BR604" s="28"/>
    </row>
    <row r="605" spans="34:70" x14ac:dyDescent="0.25">
      <c r="AH605" s="15"/>
      <c r="BR605" s="28"/>
    </row>
    <row r="606" spans="34:70" x14ac:dyDescent="0.25">
      <c r="AH606" s="15"/>
      <c r="BR606" s="28"/>
    </row>
    <row r="607" spans="34:70" x14ac:dyDescent="0.25">
      <c r="AH607" s="15"/>
      <c r="BR607" s="28"/>
    </row>
    <row r="608" spans="34:70" x14ac:dyDescent="0.25">
      <c r="AH608" s="15"/>
      <c r="BR608" s="28"/>
    </row>
    <row r="609" spans="34:70" x14ac:dyDescent="0.25">
      <c r="AH609" s="15"/>
      <c r="BR609" s="28"/>
    </row>
    <row r="610" spans="34:70" x14ac:dyDescent="0.25">
      <c r="AH610" s="15"/>
      <c r="BR610" s="28"/>
    </row>
    <row r="611" spans="34:70" x14ac:dyDescent="0.25">
      <c r="AH611" s="15"/>
      <c r="BR611" s="28"/>
    </row>
    <row r="612" spans="34:70" x14ac:dyDescent="0.25">
      <c r="AH612" s="15"/>
      <c r="BR612" s="28"/>
    </row>
    <row r="613" spans="34:70" x14ac:dyDescent="0.25">
      <c r="AH613" s="15"/>
      <c r="BR613" s="28"/>
    </row>
    <row r="614" spans="34:70" x14ac:dyDescent="0.25">
      <c r="AH614" s="15"/>
      <c r="BR614" s="28"/>
    </row>
    <row r="615" spans="34:70" x14ac:dyDescent="0.25">
      <c r="AH615" s="15"/>
      <c r="BR615" s="28"/>
    </row>
    <row r="616" spans="34:70" x14ac:dyDescent="0.25">
      <c r="AH616" s="15"/>
      <c r="BR616" s="28"/>
    </row>
    <row r="617" spans="34:70" x14ac:dyDescent="0.25">
      <c r="AH617" s="15"/>
      <c r="BR617" s="28"/>
    </row>
    <row r="618" spans="34:70" x14ac:dyDescent="0.25">
      <c r="AH618" s="15"/>
      <c r="BR618" s="28"/>
    </row>
    <row r="619" spans="34:70" x14ac:dyDescent="0.25">
      <c r="AH619" s="15"/>
      <c r="BR619" s="28"/>
    </row>
    <row r="620" spans="34:70" x14ac:dyDescent="0.25">
      <c r="AH620" s="15"/>
      <c r="BR620" s="28"/>
    </row>
    <row r="621" spans="34:70" x14ac:dyDescent="0.25">
      <c r="AH621" s="15"/>
      <c r="BR621" s="28"/>
    </row>
    <row r="622" spans="34:70" x14ac:dyDescent="0.25">
      <c r="AH622" s="15"/>
      <c r="BR622" s="28"/>
    </row>
    <row r="623" spans="34:70" x14ac:dyDescent="0.25">
      <c r="AH623" s="15"/>
      <c r="BR623" s="28"/>
    </row>
    <row r="624" spans="34:70" x14ac:dyDescent="0.25">
      <c r="AH624" s="15"/>
      <c r="BR624" s="28"/>
    </row>
    <row r="625" spans="34:70" x14ac:dyDescent="0.25">
      <c r="AH625" s="15"/>
      <c r="BR625" s="28"/>
    </row>
    <row r="626" spans="34:70" x14ac:dyDescent="0.25">
      <c r="AH626" s="15"/>
      <c r="BR626" s="28"/>
    </row>
    <row r="627" spans="34:70" x14ac:dyDescent="0.25">
      <c r="AH627" s="15"/>
      <c r="BR627" s="28"/>
    </row>
    <row r="628" spans="34:70" x14ac:dyDescent="0.25">
      <c r="AH628" s="15"/>
      <c r="BR628" s="28"/>
    </row>
    <row r="629" spans="34:70" x14ac:dyDescent="0.25">
      <c r="AH629" s="15"/>
      <c r="BR629" s="28"/>
    </row>
    <row r="630" spans="34:70" x14ac:dyDescent="0.25">
      <c r="AH630" s="15"/>
      <c r="BR630" s="28"/>
    </row>
    <row r="631" spans="34:70" x14ac:dyDescent="0.25">
      <c r="AH631" s="15"/>
      <c r="BR631" s="28"/>
    </row>
    <row r="632" spans="34:70" x14ac:dyDescent="0.25">
      <c r="AH632" s="15"/>
      <c r="BR632" s="28"/>
    </row>
    <row r="633" spans="34:70" x14ac:dyDescent="0.25">
      <c r="AH633" s="15"/>
      <c r="BR633" s="28"/>
    </row>
    <row r="634" spans="34:70" x14ac:dyDescent="0.25">
      <c r="AH634" s="15"/>
      <c r="BR634" s="28"/>
    </row>
    <row r="635" spans="34:70" x14ac:dyDescent="0.25">
      <c r="AH635" s="15"/>
      <c r="BR635" s="28"/>
    </row>
    <row r="636" spans="34:70" x14ac:dyDescent="0.25">
      <c r="AH636" s="15"/>
      <c r="BR636" s="28"/>
    </row>
    <row r="637" spans="34:70" x14ac:dyDescent="0.25">
      <c r="AH637" s="15"/>
      <c r="BR637" s="28"/>
    </row>
    <row r="638" spans="34:70" x14ac:dyDescent="0.25">
      <c r="AH638" s="15"/>
      <c r="BR638" s="28"/>
    </row>
    <row r="639" spans="34:70" x14ac:dyDescent="0.25">
      <c r="AH639" s="15"/>
      <c r="BR639" s="28"/>
    </row>
    <row r="640" spans="34:70" x14ac:dyDescent="0.25">
      <c r="AH640" s="15"/>
      <c r="BR640" s="28"/>
    </row>
    <row r="641" spans="34:70" x14ac:dyDescent="0.25">
      <c r="AH641" s="15"/>
      <c r="BR641" s="28"/>
    </row>
    <row r="642" spans="34:70" x14ac:dyDescent="0.25">
      <c r="AH642" s="15"/>
      <c r="BR642" s="28"/>
    </row>
    <row r="643" spans="34:70" x14ac:dyDescent="0.25">
      <c r="AH643" s="15"/>
      <c r="BR643" s="28"/>
    </row>
    <row r="644" spans="34:70" x14ac:dyDescent="0.25">
      <c r="AH644" s="15"/>
      <c r="BR644" s="28"/>
    </row>
    <row r="645" spans="34:70" x14ac:dyDescent="0.25">
      <c r="AH645" s="15"/>
      <c r="BR645" s="28"/>
    </row>
    <row r="646" spans="34:70" x14ac:dyDescent="0.25">
      <c r="AH646" s="15"/>
      <c r="BR646" s="28"/>
    </row>
    <row r="647" spans="34:70" x14ac:dyDescent="0.25">
      <c r="AH647" s="15"/>
      <c r="BR647" s="28"/>
    </row>
    <row r="648" spans="34:70" x14ac:dyDescent="0.25">
      <c r="AH648" s="15"/>
      <c r="BR648" s="28"/>
    </row>
    <row r="649" spans="34:70" x14ac:dyDescent="0.25">
      <c r="AH649" s="15"/>
      <c r="BR649" s="28"/>
    </row>
    <row r="650" spans="34:70" x14ac:dyDescent="0.25">
      <c r="AH650" s="15"/>
      <c r="BR650" s="28"/>
    </row>
    <row r="651" spans="34:70" x14ac:dyDescent="0.25">
      <c r="AH651" s="15"/>
      <c r="BR651" s="28"/>
    </row>
    <row r="652" spans="34:70" x14ac:dyDescent="0.25">
      <c r="AH652" s="15"/>
      <c r="BR652" s="28"/>
    </row>
    <row r="653" spans="34:70" x14ac:dyDescent="0.25">
      <c r="AH653" s="15"/>
      <c r="BR653" s="28"/>
    </row>
    <row r="654" spans="34:70" x14ac:dyDescent="0.25">
      <c r="AH654" s="15"/>
      <c r="BR654" s="28"/>
    </row>
    <row r="655" spans="34:70" x14ac:dyDescent="0.25">
      <c r="AH655" s="15"/>
      <c r="BR655" s="28"/>
    </row>
    <row r="656" spans="34:70" x14ac:dyDescent="0.25">
      <c r="AH656" s="15"/>
      <c r="BR656" s="28"/>
    </row>
    <row r="657" spans="34:70" x14ac:dyDescent="0.25">
      <c r="AH657" s="15"/>
      <c r="BR657" s="28"/>
    </row>
    <row r="658" spans="34:70" x14ac:dyDescent="0.25">
      <c r="AH658" s="15"/>
      <c r="BR658" s="28"/>
    </row>
    <row r="659" spans="34:70" x14ac:dyDescent="0.25">
      <c r="AH659" s="15"/>
      <c r="BR659" s="28"/>
    </row>
    <row r="660" spans="34:70" x14ac:dyDescent="0.25">
      <c r="AH660" s="15"/>
      <c r="BR660" s="28"/>
    </row>
    <row r="661" spans="34:70" x14ac:dyDescent="0.25">
      <c r="AH661" s="15"/>
      <c r="BR661" s="28"/>
    </row>
    <row r="662" spans="34:70" x14ac:dyDescent="0.25">
      <c r="AH662" s="15"/>
      <c r="BR662" s="28"/>
    </row>
    <row r="663" spans="34:70" x14ac:dyDescent="0.25">
      <c r="AH663" s="15"/>
      <c r="BR663" s="28"/>
    </row>
    <row r="664" spans="34:70" x14ac:dyDescent="0.25">
      <c r="AH664" s="15"/>
      <c r="BR664" s="28"/>
    </row>
    <row r="665" spans="34:70" x14ac:dyDescent="0.25">
      <c r="AH665" s="15"/>
      <c r="BR665" s="28"/>
    </row>
    <row r="666" spans="34:70" x14ac:dyDescent="0.25">
      <c r="AH666" s="15"/>
      <c r="BR666" s="28"/>
    </row>
    <row r="667" spans="34:70" x14ac:dyDescent="0.25">
      <c r="AH667" s="15"/>
      <c r="BR667" s="28"/>
    </row>
    <row r="668" spans="34:70" x14ac:dyDescent="0.25">
      <c r="AH668" s="15"/>
      <c r="BR668" s="28"/>
    </row>
    <row r="669" spans="34:70" x14ac:dyDescent="0.25">
      <c r="AH669" s="15"/>
      <c r="BR669" s="28"/>
    </row>
    <row r="670" spans="34:70" x14ac:dyDescent="0.25">
      <c r="AH670" s="15"/>
      <c r="BR670" s="28"/>
    </row>
    <row r="671" spans="34:70" x14ac:dyDescent="0.25">
      <c r="AH671" s="15"/>
      <c r="BR671" s="28"/>
    </row>
    <row r="672" spans="34:70" x14ac:dyDescent="0.25">
      <c r="AH672" s="15"/>
      <c r="BR672" s="28"/>
    </row>
    <row r="673" spans="34:70" x14ac:dyDescent="0.25">
      <c r="AH673" s="15"/>
      <c r="BR673" s="28"/>
    </row>
    <row r="674" spans="34:70" x14ac:dyDescent="0.25">
      <c r="AH674" s="15"/>
      <c r="BR674" s="28"/>
    </row>
    <row r="675" spans="34:70" x14ac:dyDescent="0.25">
      <c r="AH675" s="15"/>
      <c r="BR675" s="28"/>
    </row>
    <row r="676" spans="34:70" x14ac:dyDescent="0.25">
      <c r="AH676" s="15"/>
      <c r="BR676" s="28"/>
    </row>
    <row r="677" spans="34:70" x14ac:dyDescent="0.25">
      <c r="AH677" s="15"/>
      <c r="BR677" s="28"/>
    </row>
    <row r="678" spans="34:70" x14ac:dyDescent="0.25">
      <c r="AH678" s="15"/>
      <c r="BR678" s="28"/>
    </row>
    <row r="679" spans="34:70" x14ac:dyDescent="0.25">
      <c r="AH679" s="15"/>
      <c r="BR679" s="28"/>
    </row>
    <row r="680" spans="34:70" x14ac:dyDescent="0.25">
      <c r="AH680" s="15"/>
      <c r="BR680" s="28"/>
    </row>
    <row r="681" spans="34:70" x14ac:dyDescent="0.25">
      <c r="AH681" s="15"/>
      <c r="BR681" s="28"/>
    </row>
    <row r="682" spans="34:70" x14ac:dyDescent="0.25">
      <c r="AH682" s="15"/>
      <c r="BR682" s="28"/>
    </row>
    <row r="683" spans="34:70" x14ac:dyDescent="0.25">
      <c r="AH683" s="15"/>
      <c r="BR683" s="28"/>
    </row>
    <row r="684" spans="34:70" x14ac:dyDescent="0.25">
      <c r="AH684" s="15"/>
      <c r="BR684" s="28"/>
    </row>
    <row r="685" spans="34:70" x14ac:dyDescent="0.25">
      <c r="AH685" s="15"/>
      <c r="BR685" s="28"/>
    </row>
    <row r="686" spans="34:70" x14ac:dyDescent="0.25">
      <c r="AH686" s="15"/>
      <c r="BR686" s="28"/>
    </row>
    <row r="687" spans="34:70" x14ac:dyDescent="0.25">
      <c r="AH687" s="15"/>
      <c r="BR687" s="28"/>
    </row>
    <row r="688" spans="34:70" x14ac:dyDescent="0.25">
      <c r="AH688" s="15"/>
      <c r="BR688" s="28"/>
    </row>
    <row r="689" spans="34:70" x14ac:dyDescent="0.25">
      <c r="AH689" s="15"/>
      <c r="BR689" s="28"/>
    </row>
    <row r="690" spans="34:70" x14ac:dyDescent="0.25">
      <c r="AH690" s="15"/>
      <c r="BR690" s="28"/>
    </row>
    <row r="691" spans="34:70" x14ac:dyDescent="0.25">
      <c r="AH691" s="15"/>
      <c r="BR691" s="28"/>
    </row>
    <row r="692" spans="34:70" x14ac:dyDescent="0.25">
      <c r="AH692" s="15"/>
      <c r="BR692" s="28"/>
    </row>
    <row r="693" spans="34:70" x14ac:dyDescent="0.25">
      <c r="AH693" s="15"/>
      <c r="BR693" s="28"/>
    </row>
    <row r="694" spans="34:70" x14ac:dyDescent="0.25">
      <c r="AH694" s="15"/>
      <c r="BR694" s="28"/>
    </row>
    <row r="695" spans="34:70" x14ac:dyDescent="0.25">
      <c r="AH695" s="15"/>
      <c r="BR695" s="28"/>
    </row>
    <row r="696" spans="34:70" x14ac:dyDescent="0.25">
      <c r="AH696" s="15"/>
      <c r="BR696" s="28"/>
    </row>
    <row r="697" spans="34:70" x14ac:dyDescent="0.25">
      <c r="BR697" s="28"/>
    </row>
    <row r="698" spans="34:70" x14ac:dyDescent="0.25">
      <c r="BR698" s="28"/>
    </row>
    <row r="699" spans="34:70" x14ac:dyDescent="0.25">
      <c r="BR699" s="28"/>
    </row>
    <row r="700" spans="34:70" x14ac:dyDescent="0.25">
      <c r="BR700" s="28"/>
    </row>
    <row r="701" spans="34:70" x14ac:dyDescent="0.25">
      <c r="BR701" s="28"/>
    </row>
    <row r="702" spans="34:70" x14ac:dyDescent="0.25">
      <c r="BR702" s="28"/>
    </row>
    <row r="703" spans="34:70" x14ac:dyDescent="0.25">
      <c r="BR703" s="28"/>
    </row>
    <row r="704" spans="34:70" x14ac:dyDescent="0.25">
      <c r="BR704" s="28"/>
    </row>
    <row r="705" spans="70:70" x14ac:dyDescent="0.25">
      <c r="BR705" s="28"/>
    </row>
    <row r="706" spans="70:70" x14ac:dyDescent="0.25">
      <c r="BR706" s="28"/>
    </row>
    <row r="707" spans="70:70" x14ac:dyDescent="0.25">
      <c r="BR707" s="28"/>
    </row>
    <row r="708" spans="70:70" x14ac:dyDescent="0.25">
      <c r="BR708" s="28"/>
    </row>
    <row r="709" spans="70:70" x14ac:dyDescent="0.25">
      <c r="BR709" s="28"/>
    </row>
    <row r="710" spans="70:70" x14ac:dyDescent="0.25">
      <c r="BR710" s="28"/>
    </row>
    <row r="711" spans="70:70" x14ac:dyDescent="0.25">
      <c r="BR711" s="28"/>
    </row>
    <row r="712" spans="70:70" x14ac:dyDescent="0.25">
      <c r="BR712" s="28"/>
    </row>
    <row r="713" spans="70:70" x14ac:dyDescent="0.25">
      <c r="BR713" s="28"/>
    </row>
    <row r="714" spans="70:70" x14ac:dyDescent="0.25">
      <c r="BR714" s="28"/>
    </row>
    <row r="715" spans="70:70" x14ac:dyDescent="0.25">
      <c r="BR715" s="28"/>
    </row>
    <row r="716" spans="70:70" x14ac:dyDescent="0.25">
      <c r="BR716" s="28"/>
    </row>
    <row r="717" spans="70:70" x14ac:dyDescent="0.25">
      <c r="BR717" s="28"/>
    </row>
    <row r="718" spans="70:70" x14ac:dyDescent="0.25">
      <c r="BR718" s="28"/>
    </row>
    <row r="719" spans="70:70" x14ac:dyDescent="0.25">
      <c r="BR719" s="28"/>
    </row>
    <row r="720" spans="70:70" x14ac:dyDescent="0.25">
      <c r="BR720" s="28"/>
    </row>
    <row r="721" spans="70:70" x14ac:dyDescent="0.25">
      <c r="BR721" s="28"/>
    </row>
    <row r="722" spans="70:70" x14ac:dyDescent="0.25">
      <c r="BR722" s="28"/>
    </row>
    <row r="723" spans="70:70" x14ac:dyDescent="0.25">
      <c r="BR723" s="28"/>
    </row>
    <row r="724" spans="70:70" x14ac:dyDescent="0.25">
      <c r="BR724" s="28"/>
    </row>
    <row r="725" spans="70:70" x14ac:dyDescent="0.25">
      <c r="BR725" s="28"/>
    </row>
    <row r="726" spans="70:70" x14ac:dyDescent="0.25">
      <c r="BR726" s="28"/>
    </row>
    <row r="727" spans="70:70" x14ac:dyDescent="0.25">
      <c r="BR727" s="28"/>
    </row>
    <row r="728" spans="70:70" x14ac:dyDescent="0.25">
      <c r="BR728" s="28"/>
    </row>
    <row r="729" spans="70:70" x14ac:dyDescent="0.25">
      <c r="BR729" s="28"/>
    </row>
    <row r="730" spans="70:70" x14ac:dyDescent="0.25">
      <c r="BR730" s="28"/>
    </row>
    <row r="731" spans="70:70" x14ac:dyDescent="0.25">
      <c r="BR731" s="28"/>
    </row>
    <row r="732" spans="70:70" x14ac:dyDescent="0.25">
      <c r="BR732" s="28"/>
    </row>
    <row r="733" spans="70:70" x14ac:dyDescent="0.25">
      <c r="BR733" s="28"/>
    </row>
    <row r="734" spans="70:70" x14ac:dyDescent="0.25">
      <c r="BR734" s="28"/>
    </row>
    <row r="735" spans="70:70" x14ac:dyDescent="0.25">
      <c r="BR735" s="28"/>
    </row>
    <row r="736" spans="70:70" x14ac:dyDescent="0.25">
      <c r="BR736" s="28"/>
    </row>
    <row r="737" spans="70:70" x14ac:dyDescent="0.25">
      <c r="BR737" s="28"/>
    </row>
    <row r="738" spans="70:70" x14ac:dyDescent="0.25">
      <c r="BR738" s="28"/>
    </row>
    <row r="739" spans="70:70" x14ac:dyDescent="0.25">
      <c r="BR739" s="28"/>
    </row>
    <row r="740" spans="70:70" x14ac:dyDescent="0.25">
      <c r="BR740" s="28"/>
    </row>
    <row r="741" spans="70:70" x14ac:dyDescent="0.25">
      <c r="BR741" s="28"/>
    </row>
    <row r="742" spans="70:70" x14ac:dyDescent="0.25">
      <c r="BR742" s="28"/>
    </row>
    <row r="743" spans="70:70" x14ac:dyDescent="0.25">
      <c r="BR743" s="28"/>
    </row>
    <row r="744" spans="70:70" x14ac:dyDescent="0.25">
      <c r="BR744" s="28"/>
    </row>
    <row r="745" spans="70:70" x14ac:dyDescent="0.25">
      <c r="BR745" s="28"/>
    </row>
    <row r="746" spans="70:70" x14ac:dyDescent="0.25">
      <c r="BR746" s="28"/>
    </row>
    <row r="747" spans="70:70" x14ac:dyDescent="0.25">
      <c r="BR747" s="28"/>
    </row>
    <row r="748" spans="70:70" x14ac:dyDescent="0.25">
      <c r="BR748" s="28"/>
    </row>
    <row r="749" spans="70:70" x14ac:dyDescent="0.25">
      <c r="BR749" s="28"/>
    </row>
    <row r="750" spans="70:70" x14ac:dyDescent="0.25">
      <c r="BR750" s="28"/>
    </row>
    <row r="751" spans="70:70" x14ac:dyDescent="0.25">
      <c r="BR751" s="28"/>
    </row>
    <row r="752" spans="70:70" x14ac:dyDescent="0.25">
      <c r="BR752" s="28"/>
    </row>
    <row r="753" spans="70:70" x14ac:dyDescent="0.25">
      <c r="BR753" s="28"/>
    </row>
    <row r="754" spans="70:70" x14ac:dyDescent="0.25">
      <c r="BR754" s="28"/>
    </row>
    <row r="755" spans="70:70" x14ac:dyDescent="0.25">
      <c r="BR755" s="28"/>
    </row>
    <row r="756" spans="70:70" x14ac:dyDescent="0.25">
      <c r="BR756" s="28"/>
    </row>
    <row r="757" spans="70:70" x14ac:dyDescent="0.25">
      <c r="BR757" s="28"/>
    </row>
    <row r="758" spans="70:70" x14ac:dyDescent="0.25">
      <c r="BR758" s="28"/>
    </row>
    <row r="759" spans="70:70" x14ac:dyDescent="0.25">
      <c r="BR759" s="28"/>
    </row>
    <row r="760" spans="70:70" x14ac:dyDescent="0.25">
      <c r="BR760" s="28"/>
    </row>
    <row r="761" spans="70:70" x14ac:dyDescent="0.25">
      <c r="BR761" s="28"/>
    </row>
    <row r="762" spans="70:70" x14ac:dyDescent="0.25">
      <c r="BR762" s="28"/>
    </row>
    <row r="763" spans="70:70" x14ac:dyDescent="0.25">
      <c r="BR763" s="28"/>
    </row>
    <row r="764" spans="70:70" x14ac:dyDescent="0.25">
      <c r="BR764" s="28"/>
    </row>
    <row r="765" spans="70:70" x14ac:dyDescent="0.25">
      <c r="BR765" s="28"/>
    </row>
    <row r="766" spans="70:70" x14ac:dyDescent="0.25">
      <c r="BR766" s="28"/>
    </row>
    <row r="767" spans="70:70" x14ac:dyDescent="0.25">
      <c r="BR767" s="28"/>
    </row>
    <row r="768" spans="70:70" x14ac:dyDescent="0.25">
      <c r="BR768" s="28"/>
    </row>
    <row r="769" spans="70:70" x14ac:dyDescent="0.25">
      <c r="BR769" s="28"/>
    </row>
    <row r="770" spans="70:70" x14ac:dyDescent="0.25">
      <c r="BR770" s="28"/>
    </row>
    <row r="771" spans="70:70" x14ac:dyDescent="0.25">
      <c r="BR771" s="28"/>
    </row>
    <row r="772" spans="70:70" x14ac:dyDescent="0.25">
      <c r="BR772" s="28"/>
    </row>
    <row r="773" spans="70:70" x14ac:dyDescent="0.25">
      <c r="BR773" s="28"/>
    </row>
    <row r="774" spans="70:70" x14ac:dyDescent="0.25">
      <c r="BR774" s="28"/>
    </row>
    <row r="775" spans="70:70" x14ac:dyDescent="0.25">
      <c r="BR775" s="28"/>
    </row>
    <row r="776" spans="70:70" x14ac:dyDescent="0.25">
      <c r="BR776" s="28"/>
    </row>
    <row r="777" spans="70:70" x14ac:dyDescent="0.25">
      <c r="BR777" s="28"/>
    </row>
    <row r="778" spans="70:70" x14ac:dyDescent="0.25">
      <c r="BR778" s="28"/>
    </row>
    <row r="779" spans="70:70" x14ac:dyDescent="0.25">
      <c r="BR779" s="28"/>
    </row>
    <row r="780" spans="70:70" x14ac:dyDescent="0.25">
      <c r="BR780" s="28"/>
    </row>
    <row r="781" spans="70:70" x14ac:dyDescent="0.25">
      <c r="BR781" s="28"/>
    </row>
    <row r="782" spans="70:70" x14ac:dyDescent="0.25">
      <c r="BR782" s="28"/>
    </row>
    <row r="783" spans="70:70" x14ac:dyDescent="0.25">
      <c r="BR783" s="28"/>
    </row>
    <row r="784" spans="70:70" x14ac:dyDescent="0.25">
      <c r="BR784" s="28"/>
    </row>
    <row r="785" spans="70:70" x14ac:dyDescent="0.25">
      <c r="BR785" s="28"/>
    </row>
    <row r="786" spans="70:70" x14ac:dyDescent="0.25">
      <c r="BR786" s="28"/>
    </row>
    <row r="787" spans="70:70" x14ac:dyDescent="0.25">
      <c r="BR787" s="28"/>
    </row>
    <row r="788" spans="70:70" x14ac:dyDescent="0.25">
      <c r="BR788" s="28"/>
    </row>
    <row r="789" spans="70:70" x14ac:dyDescent="0.25">
      <c r="BR789" s="28"/>
    </row>
    <row r="790" spans="70:70" x14ac:dyDescent="0.25">
      <c r="BR790" s="28"/>
    </row>
    <row r="791" spans="70:70" x14ac:dyDescent="0.25">
      <c r="BR791" s="28"/>
    </row>
    <row r="792" spans="70:70" x14ac:dyDescent="0.25">
      <c r="BR792" s="28"/>
    </row>
    <row r="793" spans="70:70" x14ac:dyDescent="0.25">
      <c r="BR793" s="28"/>
    </row>
    <row r="794" spans="70:70" x14ac:dyDescent="0.25">
      <c r="BR794" s="28"/>
    </row>
    <row r="795" spans="70:70" x14ac:dyDescent="0.25">
      <c r="BR795" s="28"/>
    </row>
    <row r="796" spans="70:70" x14ac:dyDescent="0.25">
      <c r="BR796" s="28"/>
    </row>
    <row r="797" spans="70:70" x14ac:dyDescent="0.25">
      <c r="BR797" s="28"/>
    </row>
    <row r="798" spans="70:70" x14ac:dyDescent="0.25">
      <c r="BR798" s="28"/>
    </row>
    <row r="799" spans="70:70" x14ac:dyDescent="0.25">
      <c r="BR799" s="28"/>
    </row>
    <row r="800" spans="70:70" x14ac:dyDescent="0.25">
      <c r="BR800" s="28"/>
    </row>
    <row r="801" spans="70:70" x14ac:dyDescent="0.25">
      <c r="BR801" s="28"/>
    </row>
    <row r="802" spans="70:70" x14ac:dyDescent="0.25">
      <c r="BR802" s="28"/>
    </row>
    <row r="803" spans="70:70" x14ac:dyDescent="0.25">
      <c r="BR803" s="28"/>
    </row>
    <row r="804" spans="70:70" x14ac:dyDescent="0.25">
      <c r="BR804" s="28"/>
    </row>
    <row r="805" spans="70:70" x14ac:dyDescent="0.25">
      <c r="BR805" s="28"/>
    </row>
    <row r="806" spans="70:70" x14ac:dyDescent="0.25">
      <c r="BR806" s="28"/>
    </row>
    <row r="807" spans="70:70" x14ac:dyDescent="0.25">
      <c r="BR807" s="28"/>
    </row>
    <row r="808" spans="70:70" x14ac:dyDescent="0.25">
      <c r="BR808" s="28"/>
    </row>
    <row r="809" spans="70:70" x14ac:dyDescent="0.25">
      <c r="BR809" s="28"/>
    </row>
    <row r="810" spans="70:70" x14ac:dyDescent="0.25">
      <c r="BR810" s="28"/>
    </row>
    <row r="811" spans="70:70" x14ac:dyDescent="0.25">
      <c r="BR811" s="28"/>
    </row>
    <row r="812" spans="70:70" x14ac:dyDescent="0.25">
      <c r="BR812" s="28"/>
    </row>
    <row r="813" spans="70:70" x14ac:dyDescent="0.25">
      <c r="BR813" s="28"/>
    </row>
    <row r="814" spans="70:70" x14ac:dyDescent="0.25">
      <c r="BR814" s="28"/>
    </row>
    <row r="815" spans="70:70" x14ac:dyDescent="0.25">
      <c r="BR815" s="28"/>
    </row>
    <row r="816" spans="70:70" x14ac:dyDescent="0.25">
      <c r="BR816" s="28"/>
    </row>
    <row r="817" spans="70:70" x14ac:dyDescent="0.25">
      <c r="BR817" s="28"/>
    </row>
    <row r="818" spans="70:70" x14ac:dyDescent="0.25">
      <c r="BR818" s="28"/>
    </row>
    <row r="819" spans="70:70" x14ac:dyDescent="0.25">
      <c r="BR819" s="28"/>
    </row>
    <row r="820" spans="70:70" x14ac:dyDescent="0.25">
      <c r="BR820" s="28"/>
    </row>
    <row r="821" spans="70:70" x14ac:dyDescent="0.25">
      <c r="BR821" s="28"/>
    </row>
    <row r="822" spans="70:70" x14ac:dyDescent="0.25">
      <c r="BR822" s="28"/>
    </row>
    <row r="823" spans="70:70" x14ac:dyDescent="0.25">
      <c r="BR823" s="28"/>
    </row>
    <row r="824" spans="70:70" x14ac:dyDescent="0.25">
      <c r="BR824" s="28"/>
    </row>
    <row r="825" spans="70:70" x14ac:dyDescent="0.25">
      <c r="BR825" s="28"/>
    </row>
    <row r="826" spans="70:70" x14ac:dyDescent="0.25">
      <c r="BR826" s="28"/>
    </row>
    <row r="827" spans="70:70" x14ac:dyDescent="0.25">
      <c r="BR827" s="28"/>
    </row>
    <row r="828" spans="70:70" x14ac:dyDescent="0.25">
      <c r="BR828" s="28"/>
    </row>
    <row r="829" spans="70:70" x14ac:dyDescent="0.25">
      <c r="BR829" s="28"/>
    </row>
    <row r="830" spans="70:70" x14ac:dyDescent="0.25">
      <c r="BR830" s="28"/>
    </row>
    <row r="831" spans="70:70" x14ac:dyDescent="0.25">
      <c r="BR831" s="28"/>
    </row>
    <row r="832" spans="70:70" x14ac:dyDescent="0.25">
      <c r="BR832" s="28"/>
    </row>
    <row r="833" spans="70:70" x14ac:dyDescent="0.25">
      <c r="BR833" s="28"/>
    </row>
    <row r="834" spans="70:70" x14ac:dyDescent="0.25">
      <c r="BR834" s="28"/>
    </row>
    <row r="835" spans="70:70" x14ac:dyDescent="0.25">
      <c r="BR835" s="28"/>
    </row>
    <row r="836" spans="70:70" x14ac:dyDescent="0.25">
      <c r="BR836" s="28"/>
    </row>
    <row r="837" spans="70:70" x14ac:dyDescent="0.25">
      <c r="BR837" s="28"/>
    </row>
    <row r="838" spans="70:70" x14ac:dyDescent="0.25">
      <c r="BR838" s="28"/>
    </row>
    <row r="839" spans="70:70" x14ac:dyDescent="0.25">
      <c r="BR839" s="28"/>
    </row>
    <row r="840" spans="70:70" x14ac:dyDescent="0.25">
      <c r="BR840" s="28"/>
    </row>
    <row r="841" spans="70:70" x14ac:dyDescent="0.25">
      <c r="BR841" s="28"/>
    </row>
    <row r="842" spans="70:70" x14ac:dyDescent="0.25">
      <c r="BR842" s="28"/>
    </row>
    <row r="843" spans="70:70" x14ac:dyDescent="0.25">
      <c r="BR843" s="28"/>
    </row>
    <row r="844" spans="70:70" x14ac:dyDescent="0.25">
      <c r="BR844" s="28"/>
    </row>
    <row r="845" spans="70:70" x14ac:dyDescent="0.25">
      <c r="BR845" s="28"/>
    </row>
    <row r="846" spans="70:70" x14ac:dyDescent="0.25">
      <c r="BR846" s="28"/>
    </row>
    <row r="847" spans="70:70" x14ac:dyDescent="0.25">
      <c r="BR847" s="28"/>
    </row>
    <row r="848" spans="70:70" x14ac:dyDescent="0.25">
      <c r="BR848" s="28"/>
    </row>
    <row r="849" spans="70:70" x14ac:dyDescent="0.25">
      <c r="BR849" s="28"/>
    </row>
    <row r="850" spans="70:70" x14ac:dyDescent="0.25">
      <c r="BR850" s="28"/>
    </row>
    <row r="851" spans="70:70" x14ac:dyDescent="0.25">
      <c r="BR851" s="28"/>
    </row>
    <row r="852" spans="70:70" x14ac:dyDescent="0.25">
      <c r="BR852" s="28"/>
    </row>
    <row r="853" spans="70:70" x14ac:dyDescent="0.25">
      <c r="BR853" s="28"/>
    </row>
    <row r="854" spans="70:70" x14ac:dyDescent="0.25">
      <c r="BR854" s="28"/>
    </row>
    <row r="855" spans="70:70" x14ac:dyDescent="0.25">
      <c r="BR855" s="28"/>
    </row>
    <row r="856" spans="70:70" x14ac:dyDescent="0.25">
      <c r="BR856" s="28"/>
    </row>
    <row r="857" spans="70:70" x14ac:dyDescent="0.25">
      <c r="BR857" s="28"/>
    </row>
    <row r="858" spans="70:70" x14ac:dyDescent="0.25">
      <c r="BR858" s="28"/>
    </row>
    <row r="859" spans="70:70" x14ac:dyDescent="0.25">
      <c r="BR859" s="28"/>
    </row>
    <row r="860" spans="70:70" x14ac:dyDescent="0.25">
      <c r="BR860" s="28"/>
    </row>
    <row r="861" spans="70:70" x14ac:dyDescent="0.25">
      <c r="BR861" s="28"/>
    </row>
    <row r="862" spans="70:70" x14ac:dyDescent="0.25">
      <c r="BR862" s="28"/>
    </row>
    <row r="863" spans="70:70" x14ac:dyDescent="0.25">
      <c r="BR863" s="28"/>
    </row>
    <row r="864" spans="70:70" x14ac:dyDescent="0.25">
      <c r="BR864" s="28"/>
    </row>
    <row r="865" spans="70:70" x14ac:dyDescent="0.25">
      <c r="BR865" s="28"/>
    </row>
    <row r="866" spans="70:70" x14ac:dyDescent="0.25">
      <c r="BR866" s="28"/>
    </row>
    <row r="867" spans="70:70" x14ac:dyDescent="0.25">
      <c r="BR867" s="28"/>
    </row>
    <row r="868" spans="70:70" x14ac:dyDescent="0.25">
      <c r="BR868" s="28"/>
    </row>
    <row r="869" spans="70:70" x14ac:dyDescent="0.25">
      <c r="BR869" s="28"/>
    </row>
    <row r="870" spans="70:70" x14ac:dyDescent="0.25">
      <c r="BR870" s="28"/>
    </row>
    <row r="871" spans="70:70" x14ac:dyDescent="0.25">
      <c r="BR871" s="28"/>
    </row>
    <row r="872" spans="70:70" x14ac:dyDescent="0.25">
      <c r="BR872" s="28"/>
    </row>
    <row r="873" spans="70:70" x14ac:dyDescent="0.25">
      <c r="BR873" s="28"/>
    </row>
    <row r="874" spans="70:70" x14ac:dyDescent="0.25">
      <c r="BR874" s="28"/>
    </row>
    <row r="875" spans="70:70" x14ac:dyDescent="0.25">
      <c r="BR875" s="28"/>
    </row>
    <row r="876" spans="70:70" x14ac:dyDescent="0.25">
      <c r="BR876" s="28"/>
    </row>
    <row r="877" spans="70:70" x14ac:dyDescent="0.25">
      <c r="BR877" s="28"/>
    </row>
    <row r="878" spans="70:70" x14ac:dyDescent="0.25">
      <c r="BR878" s="28"/>
    </row>
    <row r="879" spans="70:70" x14ac:dyDescent="0.25">
      <c r="BR879" s="28"/>
    </row>
    <row r="880" spans="70:70" x14ac:dyDescent="0.25">
      <c r="BR880" s="28"/>
    </row>
    <row r="881" spans="70:70" x14ac:dyDescent="0.25">
      <c r="BR881" s="28"/>
    </row>
    <row r="882" spans="70:70" x14ac:dyDescent="0.25">
      <c r="BR882" s="28"/>
    </row>
    <row r="883" spans="70:70" x14ac:dyDescent="0.25">
      <c r="BR883" s="28"/>
    </row>
    <row r="884" spans="70:70" x14ac:dyDescent="0.25">
      <c r="BR884" s="28"/>
    </row>
    <row r="885" spans="70:70" x14ac:dyDescent="0.25">
      <c r="BR885" s="28"/>
    </row>
    <row r="886" spans="70:70" x14ac:dyDescent="0.25">
      <c r="BR886" s="28"/>
    </row>
    <row r="887" spans="70:70" x14ac:dyDescent="0.25">
      <c r="BR887" s="28"/>
    </row>
    <row r="888" spans="70:70" x14ac:dyDescent="0.25">
      <c r="BR888" s="28"/>
    </row>
    <row r="889" spans="70:70" x14ac:dyDescent="0.25">
      <c r="BR889" s="28"/>
    </row>
    <row r="890" spans="70:70" x14ac:dyDescent="0.25">
      <c r="BR890" s="28"/>
    </row>
    <row r="891" spans="70:70" x14ac:dyDescent="0.25">
      <c r="BR891" s="28"/>
    </row>
    <row r="892" spans="70:70" x14ac:dyDescent="0.25">
      <c r="BR892" s="28"/>
    </row>
    <row r="893" spans="70:70" x14ac:dyDescent="0.25">
      <c r="BR893" s="28"/>
    </row>
    <row r="894" spans="70:70" x14ac:dyDescent="0.25">
      <c r="BR894" s="28"/>
    </row>
    <row r="895" spans="70:70" x14ac:dyDescent="0.25">
      <c r="BR895" s="28"/>
    </row>
    <row r="896" spans="70:70" x14ac:dyDescent="0.25">
      <c r="BR896" s="28"/>
    </row>
    <row r="897" spans="70:70" x14ac:dyDescent="0.25">
      <c r="BR897" s="28"/>
    </row>
    <row r="898" spans="70:70" x14ac:dyDescent="0.25">
      <c r="BR898" s="28"/>
    </row>
    <row r="899" spans="70:70" x14ac:dyDescent="0.25">
      <c r="BR899" s="28"/>
    </row>
    <row r="900" spans="70:70" x14ac:dyDescent="0.25">
      <c r="BR900" s="28"/>
    </row>
    <row r="901" spans="70:70" x14ac:dyDescent="0.25">
      <c r="BR901" s="28"/>
    </row>
    <row r="902" spans="70:70" x14ac:dyDescent="0.25">
      <c r="BR902" s="28"/>
    </row>
    <row r="903" spans="70:70" x14ac:dyDescent="0.25">
      <c r="BR903" s="28"/>
    </row>
    <row r="904" spans="70:70" x14ac:dyDescent="0.25">
      <c r="BR904" s="28"/>
    </row>
    <row r="905" spans="70:70" x14ac:dyDescent="0.25">
      <c r="BR905" s="28"/>
    </row>
    <row r="906" spans="70:70" x14ac:dyDescent="0.25">
      <c r="BR906" s="28"/>
    </row>
    <row r="907" spans="70:70" x14ac:dyDescent="0.25">
      <c r="BR907" s="28"/>
    </row>
    <row r="908" spans="70:70" x14ac:dyDescent="0.25">
      <c r="BR908" s="28"/>
    </row>
    <row r="909" spans="70:70" x14ac:dyDescent="0.25">
      <c r="BR909" s="28"/>
    </row>
    <row r="910" spans="70:70" x14ac:dyDescent="0.25">
      <c r="BR910" s="28"/>
    </row>
    <row r="911" spans="70:70" x14ac:dyDescent="0.25">
      <c r="BR911" s="28"/>
    </row>
    <row r="912" spans="70:70" x14ac:dyDescent="0.25">
      <c r="BR912" s="28"/>
    </row>
    <row r="913" spans="70:70" x14ac:dyDescent="0.25">
      <c r="BR913" s="28"/>
    </row>
    <row r="914" spans="70:70" x14ac:dyDescent="0.25">
      <c r="BR914" s="28"/>
    </row>
    <row r="915" spans="70:70" x14ac:dyDescent="0.25">
      <c r="BR915" s="28"/>
    </row>
    <row r="916" spans="70:70" x14ac:dyDescent="0.25">
      <c r="BR916" s="28"/>
    </row>
    <row r="917" spans="70:70" x14ac:dyDescent="0.25">
      <c r="BR917" s="28"/>
    </row>
    <row r="918" spans="70:70" x14ac:dyDescent="0.25">
      <c r="BR918" s="28"/>
    </row>
    <row r="919" spans="70:70" x14ac:dyDescent="0.25">
      <c r="BR919" s="28"/>
    </row>
    <row r="920" spans="70:70" x14ac:dyDescent="0.25">
      <c r="BR920" s="28"/>
    </row>
    <row r="921" spans="70:70" x14ac:dyDescent="0.25">
      <c r="BR921" s="28"/>
    </row>
    <row r="922" spans="70:70" x14ac:dyDescent="0.25">
      <c r="BR922" s="28"/>
    </row>
    <row r="923" spans="70:70" x14ac:dyDescent="0.25">
      <c r="BR923" s="28"/>
    </row>
    <row r="924" spans="70:70" x14ac:dyDescent="0.25">
      <c r="BR924" s="28"/>
    </row>
    <row r="925" spans="70:70" x14ac:dyDescent="0.25">
      <c r="BR925" s="28"/>
    </row>
    <row r="926" spans="70:70" x14ac:dyDescent="0.25">
      <c r="BR926" s="28"/>
    </row>
    <row r="927" spans="70:70" x14ac:dyDescent="0.25">
      <c r="BR927" s="28"/>
    </row>
    <row r="928" spans="70:70" x14ac:dyDescent="0.25">
      <c r="BR928" s="28"/>
    </row>
    <row r="929" spans="70:70" x14ac:dyDescent="0.25">
      <c r="BR929" s="28"/>
    </row>
    <row r="930" spans="70:70" x14ac:dyDescent="0.25">
      <c r="BR930" s="28"/>
    </row>
    <row r="931" spans="70:70" x14ac:dyDescent="0.25">
      <c r="BR931" s="28"/>
    </row>
    <row r="932" spans="70:70" x14ac:dyDescent="0.25">
      <c r="BR932" s="28"/>
    </row>
    <row r="933" spans="70:70" x14ac:dyDescent="0.25">
      <c r="BR933" s="28"/>
    </row>
    <row r="934" spans="70:70" x14ac:dyDescent="0.25">
      <c r="BR934" s="28"/>
    </row>
    <row r="935" spans="70:70" x14ac:dyDescent="0.25">
      <c r="BR935" s="28"/>
    </row>
    <row r="936" spans="70:70" x14ac:dyDescent="0.25">
      <c r="BR936" s="28"/>
    </row>
    <row r="937" spans="70:70" x14ac:dyDescent="0.25">
      <c r="BR937" s="28"/>
    </row>
    <row r="938" spans="70:70" x14ac:dyDescent="0.25">
      <c r="BR938" s="28"/>
    </row>
    <row r="939" spans="70:70" x14ac:dyDescent="0.25">
      <c r="BR939" s="28"/>
    </row>
    <row r="940" spans="70:70" x14ac:dyDescent="0.25">
      <c r="BR940" s="28"/>
    </row>
    <row r="941" spans="70:70" x14ac:dyDescent="0.25">
      <c r="BR941" s="28"/>
    </row>
    <row r="942" spans="70:70" x14ac:dyDescent="0.25">
      <c r="BR942" s="28"/>
    </row>
    <row r="943" spans="70:70" x14ac:dyDescent="0.25">
      <c r="BR943" s="28"/>
    </row>
    <row r="944" spans="70:70" x14ac:dyDescent="0.25">
      <c r="BR944" s="28"/>
    </row>
  </sheetData>
  <sortState ref="A4:CB92">
    <sortCondition ref="E4:E92"/>
    <sortCondition ref="F4:F92"/>
  </sortState>
  <mergeCells count="11">
    <mergeCell ref="K1:AH1"/>
    <mergeCell ref="AI1:BR1"/>
    <mergeCell ref="AT2:AV2"/>
    <mergeCell ref="AX2:BA2"/>
    <mergeCell ref="BB2:BE2"/>
    <mergeCell ref="BF2:BH2"/>
    <mergeCell ref="BJ2:BL2"/>
    <mergeCell ref="V2:X2"/>
    <mergeCell ref="Z2:AB2"/>
    <mergeCell ref="AD2:AF2"/>
    <mergeCell ref="BN2:B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233"/>
  <sheetViews>
    <sheetView topLeftCell="A59" zoomScale="70" zoomScaleNormal="70" workbookViewId="0">
      <pane xSplit="1" topLeftCell="B1" activePane="topRight" state="frozen"/>
      <selection pane="topRight" activeCell="AH64" sqref="AH64"/>
    </sheetView>
  </sheetViews>
  <sheetFormatPr defaultRowHeight="15.75" x14ac:dyDescent="0.25"/>
  <cols>
    <col min="1" max="1" width="10.125" bestFit="1" customWidth="1"/>
    <col min="2" max="2" width="6.5" bestFit="1" customWidth="1"/>
    <col min="3" max="3" width="3.75" bestFit="1" customWidth="1"/>
    <col min="4" max="4" width="5" bestFit="1" customWidth="1"/>
    <col min="5" max="5" width="5.875" bestFit="1" customWidth="1"/>
    <col min="6" max="6" width="7.25" bestFit="1" customWidth="1"/>
    <col min="7" max="7" width="7.25" customWidth="1"/>
    <col min="8" max="8" width="5.375" style="1" customWidth="1"/>
    <col min="9" max="9" width="7.375" style="1" customWidth="1"/>
    <col min="10" max="10" width="3.875" bestFit="1" customWidth="1"/>
    <col min="11" max="11" width="5" bestFit="1" customWidth="1"/>
    <col min="12" max="17" width="2.25" bestFit="1" customWidth="1"/>
    <col min="18" max="18" width="4" bestFit="1" customWidth="1"/>
    <col min="19" max="19" width="5" bestFit="1" customWidth="1"/>
    <col min="20" max="20" width="5.25" customWidth="1"/>
    <col min="21" max="21" width="1.375" style="131" customWidth="1"/>
    <col min="22" max="24" width="5.75" customWidth="1"/>
    <col min="25" max="25" width="1.25" style="131" customWidth="1"/>
    <col min="26" max="28" width="5.75" customWidth="1"/>
    <col min="29" max="29" width="1.25" style="131" customWidth="1"/>
    <col min="30" max="31" width="5.75" customWidth="1"/>
    <col min="32" max="32" width="5.625" customWidth="1"/>
    <col min="33" max="33" width="1.25" style="131" customWidth="1"/>
    <col min="34" max="34" width="5.75" customWidth="1"/>
    <col min="35" max="35" width="5.125" customWidth="1"/>
    <col min="36" max="41" width="2.25" bestFit="1" customWidth="1"/>
    <col min="42" max="42" width="4" bestFit="1" customWidth="1"/>
    <col min="43" max="43" width="5" bestFit="1" customWidth="1"/>
    <col min="44" max="44" width="5.375" customWidth="1"/>
    <col min="45" max="45" width="1.125" customWidth="1"/>
    <col min="46" max="48" width="5.25" customWidth="1"/>
    <col min="49" max="49" width="1.125" customWidth="1"/>
    <col min="50" max="52" width="5.25" customWidth="1"/>
    <col min="53" max="53" width="1.125" customWidth="1"/>
    <col min="54" max="56" width="5.25" customWidth="1"/>
    <col min="57" max="57" width="1.125" customWidth="1"/>
    <col min="58" max="60" width="5.25" customWidth="1"/>
    <col min="61" max="61" width="1.125" customWidth="1"/>
    <col min="62" max="64" width="5.25" customWidth="1"/>
    <col min="65" max="65" width="1.375" customWidth="1"/>
    <col min="66" max="66" width="6.125" style="141" customWidth="1"/>
    <col min="67" max="68" width="6.875" customWidth="1"/>
    <col min="69" max="70" width="8.125" bestFit="1" customWidth="1"/>
    <col min="71" max="71" width="7.125" bestFit="1" customWidth="1"/>
    <col min="72" max="72" width="5.875" bestFit="1" customWidth="1"/>
    <col min="73" max="73" width="5.25" bestFit="1" customWidth="1"/>
    <col min="74" max="74" width="3.875" bestFit="1" customWidth="1"/>
    <col min="75" max="75" width="6.25" customWidth="1"/>
    <col min="76" max="76" width="5.625" bestFit="1" customWidth="1"/>
    <col min="77" max="77" width="4.125" customWidth="1"/>
    <col min="78" max="78" width="3.375" customWidth="1"/>
    <col min="79" max="79" width="18.375" bestFit="1" customWidth="1"/>
  </cols>
  <sheetData>
    <row r="1" spans="1:84" x14ac:dyDescent="0.25">
      <c r="E1" s="1"/>
      <c r="F1" s="1"/>
      <c r="G1" s="11"/>
      <c r="J1" s="14"/>
      <c r="K1" s="174" t="s">
        <v>16</v>
      </c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6"/>
      <c r="AI1" s="177" t="s">
        <v>17</v>
      </c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9"/>
      <c r="BO1" s="3"/>
      <c r="BP1" s="1"/>
      <c r="BQ1" s="1"/>
      <c r="BR1" s="1"/>
      <c r="BS1" s="1"/>
      <c r="BT1" s="1"/>
      <c r="BU1" s="1"/>
      <c r="BV1" s="1"/>
      <c r="BW1" s="1"/>
      <c r="BX1" s="1"/>
      <c r="BY1" s="2"/>
    </row>
    <row r="2" spans="1:84" x14ac:dyDescent="0.25">
      <c r="A2" s="2"/>
      <c r="B2" s="2"/>
      <c r="C2" s="2"/>
      <c r="D2" s="2"/>
      <c r="E2" s="2"/>
      <c r="F2" s="2"/>
      <c r="G2" s="2"/>
      <c r="H2" s="2"/>
      <c r="I2" s="2"/>
      <c r="J2" s="14"/>
      <c r="K2" s="9"/>
      <c r="L2" s="10"/>
      <c r="M2" s="10"/>
      <c r="N2" s="10"/>
      <c r="O2" s="10"/>
      <c r="P2" s="10"/>
      <c r="Q2" s="10"/>
      <c r="R2" s="10"/>
      <c r="S2" s="10"/>
      <c r="T2" s="10"/>
      <c r="U2" s="126"/>
      <c r="V2" s="183" t="s">
        <v>32</v>
      </c>
      <c r="W2" s="183"/>
      <c r="X2" s="183"/>
      <c r="Y2" s="143"/>
      <c r="Z2" s="184" t="s">
        <v>33</v>
      </c>
      <c r="AA2" s="184"/>
      <c r="AB2" s="184"/>
      <c r="AC2" s="144"/>
      <c r="AD2" s="183" t="s">
        <v>54</v>
      </c>
      <c r="AE2" s="183"/>
      <c r="AF2" s="183"/>
      <c r="AG2" s="144"/>
      <c r="AH2" s="13"/>
      <c r="AI2" s="1"/>
      <c r="AJ2" s="2"/>
      <c r="AK2" s="2"/>
      <c r="AL2" s="2"/>
      <c r="AM2" s="2"/>
      <c r="AN2" s="2"/>
      <c r="AO2" s="2"/>
      <c r="AP2" s="2"/>
      <c r="AQ2" s="10"/>
      <c r="AR2" s="10"/>
      <c r="AS2" s="126"/>
      <c r="AT2" s="181" t="s">
        <v>32</v>
      </c>
      <c r="AU2" s="181"/>
      <c r="AV2" s="181"/>
      <c r="AW2" s="132"/>
      <c r="AX2" s="181" t="s">
        <v>33</v>
      </c>
      <c r="AY2" s="181"/>
      <c r="AZ2" s="181"/>
      <c r="BA2" s="181"/>
      <c r="BB2" s="181" t="s">
        <v>54</v>
      </c>
      <c r="BC2" s="181"/>
      <c r="BD2" s="181"/>
      <c r="BE2" s="181"/>
      <c r="BF2" s="181" t="s">
        <v>56</v>
      </c>
      <c r="BG2" s="181"/>
      <c r="BH2" s="181"/>
      <c r="BI2" s="126"/>
      <c r="BJ2" s="181" t="s">
        <v>57</v>
      </c>
      <c r="BK2" s="181"/>
      <c r="BL2" s="181"/>
      <c r="BM2" s="126"/>
      <c r="BN2" s="1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2" t="s">
        <v>27</v>
      </c>
      <c r="BZ2" s="2"/>
      <c r="CA2" s="2"/>
    </row>
    <row r="3" spans="1:84" s="68" customFormat="1" ht="56.25" customHeight="1" x14ac:dyDescent="0.25">
      <c r="A3" s="4" t="s">
        <v>0</v>
      </c>
      <c r="B3" s="4" t="s">
        <v>15</v>
      </c>
      <c r="C3" s="4" t="s">
        <v>36</v>
      </c>
      <c r="D3" s="4" t="s">
        <v>37</v>
      </c>
      <c r="E3" s="108" t="s">
        <v>1</v>
      </c>
      <c r="F3" s="108" t="s">
        <v>2</v>
      </c>
      <c r="G3" s="33" t="s">
        <v>18</v>
      </c>
      <c r="H3" s="33" t="s">
        <v>38</v>
      </c>
      <c r="I3" s="125" t="s">
        <v>62</v>
      </c>
      <c r="J3" s="39" t="s">
        <v>43</v>
      </c>
      <c r="K3" s="4" t="s">
        <v>21</v>
      </c>
      <c r="L3" s="108">
        <v>1</v>
      </c>
      <c r="M3" s="108">
        <v>2</v>
      </c>
      <c r="N3" s="108">
        <v>3</v>
      </c>
      <c r="O3" s="108">
        <v>4</v>
      </c>
      <c r="P3" s="108">
        <v>5</v>
      </c>
      <c r="Q3" s="108">
        <v>6</v>
      </c>
      <c r="R3" s="108" t="s">
        <v>30</v>
      </c>
      <c r="S3" s="27" t="s">
        <v>31</v>
      </c>
      <c r="T3" s="32" t="s">
        <v>40</v>
      </c>
      <c r="U3" s="142"/>
      <c r="V3" s="33" t="s">
        <v>26</v>
      </c>
      <c r="W3" s="33" t="s">
        <v>14</v>
      </c>
      <c r="X3" s="33" t="s">
        <v>34</v>
      </c>
      <c r="Y3" s="134"/>
      <c r="Z3" s="33" t="s">
        <v>26</v>
      </c>
      <c r="AA3" s="33" t="s">
        <v>14</v>
      </c>
      <c r="AB3" s="33" t="s">
        <v>34</v>
      </c>
      <c r="AC3" s="145"/>
      <c r="AD3" s="33" t="s">
        <v>26</v>
      </c>
      <c r="AE3" s="33" t="s">
        <v>14</v>
      </c>
      <c r="AF3" s="33" t="s">
        <v>34</v>
      </c>
      <c r="AG3" s="145"/>
      <c r="AH3" s="34" t="s">
        <v>41</v>
      </c>
      <c r="AI3" s="4" t="s">
        <v>21</v>
      </c>
      <c r="AJ3" s="108">
        <v>1</v>
      </c>
      <c r="AK3" s="108">
        <v>2</v>
      </c>
      <c r="AL3" s="108">
        <v>3</v>
      </c>
      <c r="AM3" s="108">
        <v>4</v>
      </c>
      <c r="AN3" s="108">
        <v>5</v>
      </c>
      <c r="AO3" s="108">
        <v>6</v>
      </c>
      <c r="AP3" s="108" t="s">
        <v>30</v>
      </c>
      <c r="AQ3" s="27" t="s">
        <v>31</v>
      </c>
      <c r="AR3" s="32" t="s">
        <v>40</v>
      </c>
      <c r="AS3" s="127"/>
      <c r="AT3" s="33" t="s">
        <v>26</v>
      </c>
      <c r="AU3" s="33" t="s">
        <v>14</v>
      </c>
      <c r="AV3" s="33" t="s">
        <v>34</v>
      </c>
      <c r="AW3" s="134"/>
      <c r="AX3" s="33" t="s">
        <v>26</v>
      </c>
      <c r="AY3" s="33" t="s">
        <v>14</v>
      </c>
      <c r="AZ3" s="33" t="s">
        <v>34</v>
      </c>
      <c r="BA3" s="134"/>
      <c r="BB3" s="33" t="s">
        <v>26</v>
      </c>
      <c r="BC3" s="33" t="s">
        <v>14</v>
      </c>
      <c r="BD3" s="33" t="s">
        <v>34</v>
      </c>
      <c r="BE3" s="134"/>
      <c r="BF3" s="33" t="s">
        <v>26</v>
      </c>
      <c r="BG3" s="33" t="s">
        <v>14</v>
      </c>
      <c r="BH3" s="33" t="s">
        <v>34</v>
      </c>
      <c r="BI3" s="134"/>
      <c r="BJ3" s="33" t="s">
        <v>26</v>
      </c>
      <c r="BK3" s="33" t="s">
        <v>14</v>
      </c>
      <c r="BL3" s="33" t="s">
        <v>34</v>
      </c>
      <c r="BM3" s="134"/>
      <c r="BN3" s="34" t="s">
        <v>41</v>
      </c>
      <c r="BO3" s="146" t="s">
        <v>5</v>
      </c>
      <c r="BP3" s="146" t="s">
        <v>6</v>
      </c>
      <c r="BQ3" s="33" t="s">
        <v>7</v>
      </c>
      <c r="BR3" s="33" t="s">
        <v>8</v>
      </c>
      <c r="BS3" s="33" t="s">
        <v>9</v>
      </c>
      <c r="BT3" s="33" t="s">
        <v>10</v>
      </c>
      <c r="BU3" s="33" t="s">
        <v>11</v>
      </c>
      <c r="BV3" s="33" t="s">
        <v>12</v>
      </c>
      <c r="BW3" s="33" t="s">
        <v>13</v>
      </c>
      <c r="BX3" s="33" t="s">
        <v>4</v>
      </c>
      <c r="BY3" s="108" t="s">
        <v>29</v>
      </c>
      <c r="BZ3" s="108" t="s">
        <v>28</v>
      </c>
      <c r="CA3" s="4" t="s">
        <v>44</v>
      </c>
      <c r="CC3" s="4" t="s">
        <v>148</v>
      </c>
      <c r="CD3" s="4" t="s">
        <v>149</v>
      </c>
      <c r="CE3" s="4" t="s">
        <v>150</v>
      </c>
      <c r="CF3" s="4" t="s">
        <v>151</v>
      </c>
    </row>
    <row r="4" spans="1:84" s="48" customFormat="1" x14ac:dyDescent="0.25">
      <c r="A4" s="46">
        <v>42490</v>
      </c>
      <c r="B4" s="47" t="str">
        <f t="shared" ref="B4:B67" si="0">RIGHT(YEAR(A4),2)&amp;TEXT(A4-DATE(YEAR(A4),1,0),"000")</f>
        <v>16121</v>
      </c>
      <c r="C4" s="48" t="s">
        <v>42</v>
      </c>
      <c r="D4" s="48" t="s">
        <v>87</v>
      </c>
      <c r="E4" s="24">
        <v>1</v>
      </c>
      <c r="F4" s="24">
        <v>1</v>
      </c>
      <c r="G4" s="24" t="s">
        <v>110</v>
      </c>
      <c r="H4" s="24">
        <v>1918</v>
      </c>
      <c r="I4" s="24">
        <f t="shared" ref="I4:I67" si="1">H4-600</f>
        <v>1318</v>
      </c>
      <c r="J4" s="20" t="s">
        <v>67</v>
      </c>
      <c r="K4" s="18"/>
      <c r="L4" s="24">
        <v>1</v>
      </c>
      <c r="M4" s="24">
        <v>0</v>
      </c>
      <c r="N4" s="24">
        <v>1</v>
      </c>
      <c r="O4" s="24">
        <v>0</v>
      </c>
      <c r="P4" s="24">
        <v>0</v>
      </c>
      <c r="Q4" s="24">
        <v>0</v>
      </c>
      <c r="R4" s="24"/>
      <c r="S4" s="24"/>
      <c r="T4" s="24" t="s">
        <v>66</v>
      </c>
      <c r="U4" s="137"/>
      <c r="V4" s="24" t="s">
        <v>22</v>
      </c>
      <c r="W4" s="24" t="s">
        <v>55</v>
      </c>
      <c r="X4" s="24">
        <v>20</v>
      </c>
      <c r="Y4" s="137"/>
      <c r="Z4" s="24"/>
      <c r="AA4" s="24"/>
      <c r="AB4" s="24"/>
      <c r="AC4" s="131"/>
      <c r="AG4" s="131"/>
      <c r="AH4" s="21">
        <v>1</v>
      </c>
      <c r="AI4" s="35"/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/>
      <c r="AQ4" s="36"/>
      <c r="AR4" s="36"/>
      <c r="AS4" s="36"/>
      <c r="AU4" s="35"/>
      <c r="AX4" s="49"/>
      <c r="AY4" s="24"/>
      <c r="AZ4" s="49"/>
      <c r="BA4" s="49"/>
      <c r="BB4" s="49"/>
      <c r="BC4" s="49"/>
      <c r="BD4" s="49"/>
      <c r="BE4" s="49"/>
      <c r="BF4" s="49"/>
      <c r="BG4" s="49"/>
      <c r="BH4" s="49"/>
      <c r="BI4" s="75"/>
      <c r="BJ4" s="96"/>
      <c r="BK4" s="24"/>
      <c r="BL4" s="24"/>
      <c r="BM4" s="24"/>
      <c r="BN4" s="21"/>
      <c r="BO4" s="24">
        <v>81.599999999999994</v>
      </c>
      <c r="BP4" s="24">
        <v>79.400000000000006</v>
      </c>
      <c r="BQ4" s="24">
        <v>1005.5</v>
      </c>
      <c r="BR4" s="24">
        <v>1006.1</v>
      </c>
      <c r="BS4" s="24" t="s">
        <v>66</v>
      </c>
      <c r="BT4" s="24">
        <v>2</v>
      </c>
      <c r="BU4" s="35">
        <v>8.3000000000000007</v>
      </c>
      <c r="BV4" s="35">
        <v>1</v>
      </c>
      <c r="BW4" s="48" t="s">
        <v>68</v>
      </c>
      <c r="BX4" s="35">
        <v>9</v>
      </c>
      <c r="CC4" s="171">
        <f>IF(G4="B-C",IF(AND(SUM(L4:O4)=0,P4=1,Q4=0),1,IF(L4="-","-",0)),IF(AND(SUM(L4:O4)=0,P4=0,Q4=1),1,IF(L4="-","-",0)))</f>
        <v>0</v>
      </c>
      <c r="CD4" s="171">
        <f>IF(AND(SUM(L4:O4)=0,P4=1,Q4=1),1,IF(L4="-","-",0))</f>
        <v>0</v>
      </c>
      <c r="CE4" s="172">
        <f>IF(G4="B-C",IF(AND(SUM(L4:O4)=0,P4=0,Q4=1),1,IF(L4="-","-",0)),IF(AND(SUM(L4:O4)=0,P4=1,Q4=0),1,IF(L4="-","-",0)))</f>
        <v>0</v>
      </c>
      <c r="CF4" s="171">
        <f>IF(AND(SUM(L4:O4)&gt;0,P4=0,Q4=0),1,IF(L4="-","-",0))</f>
        <v>1</v>
      </c>
    </row>
    <row r="5" spans="1:84" s="48" customFormat="1" x14ac:dyDescent="0.25">
      <c r="A5" s="46">
        <v>42490</v>
      </c>
      <c r="B5" s="47" t="str">
        <f t="shared" si="0"/>
        <v>16121</v>
      </c>
      <c r="C5" s="48" t="s">
        <v>42</v>
      </c>
      <c r="D5" s="48" t="s">
        <v>87</v>
      </c>
      <c r="E5" s="24">
        <v>1</v>
      </c>
      <c r="F5" s="24">
        <v>2</v>
      </c>
      <c r="G5" s="24" t="s">
        <v>110</v>
      </c>
      <c r="H5" s="24">
        <v>1906</v>
      </c>
      <c r="I5" s="24">
        <f t="shared" si="1"/>
        <v>1306</v>
      </c>
      <c r="J5" s="20" t="s">
        <v>67</v>
      </c>
      <c r="K5" s="18"/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/>
      <c r="S5" s="24"/>
      <c r="T5" s="24"/>
      <c r="U5" s="137"/>
      <c r="V5" s="24"/>
      <c r="W5" s="24"/>
      <c r="X5" s="24"/>
      <c r="Y5" s="137"/>
      <c r="Z5" s="24"/>
      <c r="AA5" s="24"/>
      <c r="AB5" s="24"/>
      <c r="AC5" s="131"/>
      <c r="AG5" s="131"/>
      <c r="AH5" s="21">
        <v>0</v>
      </c>
      <c r="AI5" s="35"/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/>
      <c r="AQ5" s="36"/>
      <c r="AR5" s="36"/>
      <c r="AS5" s="36"/>
      <c r="AU5" s="35"/>
      <c r="AX5" s="49"/>
      <c r="AY5" s="24"/>
      <c r="AZ5" s="49"/>
      <c r="BA5" s="49"/>
      <c r="BB5" s="49"/>
      <c r="BC5" s="49"/>
      <c r="BD5" s="49"/>
      <c r="BE5" s="49"/>
      <c r="BF5" s="49"/>
      <c r="BG5" s="49"/>
      <c r="BH5" s="49"/>
      <c r="BI5" s="75"/>
      <c r="BJ5" s="35"/>
      <c r="BK5" s="24"/>
      <c r="BL5" s="24"/>
      <c r="BM5" s="24"/>
      <c r="BN5" s="21"/>
      <c r="BO5" s="24">
        <v>81.599999999999994</v>
      </c>
      <c r="BP5" s="24">
        <v>79.400000000000006</v>
      </c>
      <c r="BQ5" s="24">
        <v>1005.5</v>
      </c>
      <c r="BR5" s="24">
        <v>1006.1</v>
      </c>
      <c r="BS5" s="24" t="s">
        <v>66</v>
      </c>
      <c r="BT5" s="24">
        <v>3</v>
      </c>
      <c r="BU5" s="35">
        <v>15.3</v>
      </c>
      <c r="BV5" s="35">
        <v>1</v>
      </c>
      <c r="BW5" s="48" t="s">
        <v>68</v>
      </c>
      <c r="BX5" s="35">
        <v>9</v>
      </c>
      <c r="CC5" s="171">
        <f t="shared" ref="CC5:CC68" si="2">IF(G5="B-C",IF(AND(SUM(L5:O5)=0,P5=1,Q5=0),1,IF(L5="-","-",0)),IF(AND(SUM(L5:O5)=0,P5=0,Q5=1),1,IF(L5="-","-",0)))</f>
        <v>0</v>
      </c>
      <c r="CD5" s="171">
        <f t="shared" ref="CD5:CD68" si="3">IF(AND(SUM(L5:O5)=0,P5=1,Q5=1),1,IF(L5="-","-",0))</f>
        <v>0</v>
      </c>
      <c r="CE5" s="172">
        <f t="shared" ref="CE5:CE68" si="4">IF(G5="B-C",IF(AND(SUM(L5:O5)=0,P5=0,Q5=1),1,IF(L5="-","-",0)),IF(AND(SUM(L5:O5)=0,P5=1,Q5=0),1,IF(L5="-","-",0)))</f>
        <v>0</v>
      </c>
      <c r="CF5" s="171">
        <f t="shared" ref="CF5:CF68" si="5">IF(AND(SUM(L5:O5)&gt;0,P5=0,Q5=0),1,IF(L5="-","-",0))</f>
        <v>0</v>
      </c>
    </row>
    <row r="6" spans="1:84" s="48" customFormat="1" x14ac:dyDescent="0.25">
      <c r="A6" s="46">
        <v>42490</v>
      </c>
      <c r="B6" s="47" t="str">
        <f t="shared" si="0"/>
        <v>16121</v>
      </c>
      <c r="C6" s="48" t="s">
        <v>42</v>
      </c>
      <c r="D6" s="48" t="s">
        <v>87</v>
      </c>
      <c r="E6" s="24">
        <v>1</v>
      </c>
      <c r="F6" s="24">
        <v>3</v>
      </c>
      <c r="G6" s="24" t="s">
        <v>110</v>
      </c>
      <c r="H6" s="24">
        <v>1856</v>
      </c>
      <c r="I6" s="24">
        <f t="shared" si="1"/>
        <v>1256</v>
      </c>
      <c r="J6" s="20" t="s">
        <v>67</v>
      </c>
      <c r="K6" s="18"/>
      <c r="L6" s="24">
        <v>0</v>
      </c>
      <c r="M6" s="24">
        <v>1</v>
      </c>
      <c r="N6" s="24">
        <v>1</v>
      </c>
      <c r="O6" s="24">
        <v>0</v>
      </c>
      <c r="P6" s="24">
        <v>1</v>
      </c>
      <c r="Q6" s="24">
        <v>1</v>
      </c>
      <c r="R6" s="24"/>
      <c r="S6" s="24"/>
      <c r="T6" s="24" t="s">
        <v>63</v>
      </c>
      <c r="U6" s="137"/>
      <c r="V6" s="24" t="s">
        <v>22</v>
      </c>
      <c r="W6" s="24" t="s">
        <v>35</v>
      </c>
      <c r="X6" s="24">
        <v>40</v>
      </c>
      <c r="Y6" s="137"/>
      <c r="Z6" s="24" t="s">
        <v>116</v>
      </c>
      <c r="AA6" s="24" t="s">
        <v>35</v>
      </c>
      <c r="AB6" s="24">
        <v>80</v>
      </c>
      <c r="AC6" s="131"/>
      <c r="AD6" s="48" t="s">
        <v>125</v>
      </c>
      <c r="AE6" s="24" t="s">
        <v>22</v>
      </c>
      <c r="AF6" s="48">
        <v>130</v>
      </c>
      <c r="AG6" s="131"/>
      <c r="AH6" s="21">
        <v>3</v>
      </c>
      <c r="AI6" s="35"/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/>
      <c r="AQ6" s="36"/>
      <c r="AR6" s="36"/>
      <c r="AS6" s="36"/>
      <c r="AU6" s="35"/>
      <c r="AX6" s="49"/>
      <c r="AY6" s="24"/>
      <c r="AZ6" s="49"/>
      <c r="BA6" s="49"/>
      <c r="BB6" s="49"/>
      <c r="BC6" s="49"/>
      <c r="BD6" s="49"/>
      <c r="BE6" s="49"/>
      <c r="BF6" s="49"/>
      <c r="BG6" s="49"/>
      <c r="BH6" s="49"/>
      <c r="BI6" s="75"/>
      <c r="BJ6" s="35"/>
      <c r="BK6" s="24"/>
      <c r="BL6" s="24"/>
      <c r="BM6" s="24"/>
      <c r="BN6" s="21"/>
      <c r="BO6" s="24">
        <v>81.599999999999994</v>
      </c>
      <c r="BP6" s="24">
        <v>79.400000000000006</v>
      </c>
      <c r="BQ6" s="24">
        <v>1005.5</v>
      </c>
      <c r="BR6" s="24">
        <v>1006.1</v>
      </c>
      <c r="BS6" s="24" t="s">
        <v>66</v>
      </c>
      <c r="BT6" s="24">
        <v>1</v>
      </c>
      <c r="BU6" s="35">
        <v>10.199999999999999</v>
      </c>
      <c r="BV6" s="35">
        <v>1</v>
      </c>
      <c r="BW6" s="48" t="s">
        <v>68</v>
      </c>
      <c r="BX6" s="35">
        <v>9</v>
      </c>
      <c r="CC6" s="171">
        <f t="shared" si="2"/>
        <v>0</v>
      </c>
      <c r="CD6" s="171">
        <f t="shared" si="3"/>
        <v>0</v>
      </c>
      <c r="CE6" s="172">
        <f t="shared" si="4"/>
        <v>0</v>
      </c>
      <c r="CF6" s="171">
        <f t="shared" si="5"/>
        <v>0</v>
      </c>
    </row>
    <row r="7" spans="1:84" s="48" customFormat="1" x14ac:dyDescent="0.25">
      <c r="A7" s="46">
        <v>42490</v>
      </c>
      <c r="B7" s="47" t="str">
        <f t="shared" si="0"/>
        <v>16121</v>
      </c>
      <c r="C7" s="48" t="s">
        <v>42</v>
      </c>
      <c r="D7" s="48" t="s">
        <v>87</v>
      </c>
      <c r="E7" s="24">
        <v>1</v>
      </c>
      <c r="F7" s="24">
        <v>4</v>
      </c>
      <c r="G7" s="24" t="s">
        <v>110</v>
      </c>
      <c r="H7" s="24">
        <v>1848</v>
      </c>
      <c r="I7" s="24">
        <f t="shared" si="1"/>
        <v>1248</v>
      </c>
      <c r="J7" s="20" t="s">
        <v>67</v>
      </c>
      <c r="K7" s="18"/>
      <c r="L7" s="24">
        <v>1</v>
      </c>
      <c r="M7" s="24">
        <v>1</v>
      </c>
      <c r="N7" s="24">
        <v>1</v>
      </c>
      <c r="O7" s="24">
        <v>1</v>
      </c>
      <c r="P7" s="24">
        <v>1</v>
      </c>
      <c r="Q7" s="24">
        <v>1</v>
      </c>
      <c r="R7" s="24"/>
      <c r="S7" s="24"/>
      <c r="T7" s="24" t="s">
        <v>63</v>
      </c>
      <c r="U7" s="137"/>
      <c r="V7" s="24" t="s">
        <v>126</v>
      </c>
      <c r="W7" s="24" t="s">
        <v>35</v>
      </c>
      <c r="X7" s="24">
        <v>80</v>
      </c>
      <c r="Y7" s="137"/>
      <c r="Z7" s="24" t="s">
        <v>35</v>
      </c>
      <c r="AA7" s="24" t="s">
        <v>22</v>
      </c>
      <c r="AB7" s="24">
        <v>20</v>
      </c>
      <c r="AC7" s="131"/>
      <c r="AG7" s="131"/>
      <c r="AH7" s="21">
        <v>2</v>
      </c>
      <c r="AI7" s="35"/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/>
      <c r="AQ7" s="36"/>
      <c r="AR7" s="36"/>
      <c r="AS7" s="36"/>
      <c r="AU7" s="35"/>
      <c r="AX7" s="49"/>
      <c r="AY7" s="24"/>
      <c r="AZ7" s="49"/>
      <c r="BA7" s="49"/>
      <c r="BB7" s="49"/>
      <c r="BC7" s="49"/>
      <c r="BD7" s="49"/>
      <c r="BE7" s="49"/>
      <c r="BF7" s="49"/>
      <c r="BG7" s="49"/>
      <c r="BH7" s="49"/>
      <c r="BI7" s="75"/>
      <c r="BJ7" s="35"/>
      <c r="BK7" s="24"/>
      <c r="BL7" s="24"/>
      <c r="BM7" s="24"/>
      <c r="BN7" s="21"/>
      <c r="BO7" s="24">
        <v>81.599999999999994</v>
      </c>
      <c r="BP7" s="24">
        <v>79.400000000000006</v>
      </c>
      <c r="BQ7" s="24">
        <v>1005.5</v>
      </c>
      <c r="BR7" s="24">
        <v>1006.1</v>
      </c>
      <c r="BS7" s="24" t="s">
        <v>66</v>
      </c>
      <c r="BT7" s="24">
        <v>1</v>
      </c>
      <c r="BU7" s="35">
        <v>9.6</v>
      </c>
      <c r="BV7" s="35">
        <v>1</v>
      </c>
      <c r="BW7" s="48" t="s">
        <v>68</v>
      </c>
      <c r="BX7" s="35">
        <v>9</v>
      </c>
      <c r="CC7" s="171">
        <f t="shared" si="2"/>
        <v>0</v>
      </c>
      <c r="CD7" s="171">
        <f t="shared" si="3"/>
        <v>0</v>
      </c>
      <c r="CE7" s="172">
        <f t="shared" si="4"/>
        <v>0</v>
      </c>
      <c r="CF7" s="171">
        <f t="shared" si="5"/>
        <v>0</v>
      </c>
    </row>
    <row r="8" spans="1:84" s="48" customFormat="1" x14ac:dyDescent="0.25">
      <c r="A8" s="46">
        <v>42490</v>
      </c>
      <c r="B8" s="47" t="str">
        <f t="shared" si="0"/>
        <v>16121</v>
      </c>
      <c r="C8" s="48" t="s">
        <v>42</v>
      </c>
      <c r="D8" s="48" t="s">
        <v>87</v>
      </c>
      <c r="E8" s="24">
        <v>1</v>
      </c>
      <c r="F8" s="24">
        <v>5</v>
      </c>
      <c r="G8" s="24" t="s">
        <v>110</v>
      </c>
      <c r="H8" s="24">
        <v>1839</v>
      </c>
      <c r="I8" s="24">
        <f t="shared" si="1"/>
        <v>1239</v>
      </c>
      <c r="J8" s="20" t="s">
        <v>67</v>
      </c>
      <c r="K8" s="18"/>
      <c r="L8" s="24">
        <v>0</v>
      </c>
      <c r="M8" s="24">
        <v>1</v>
      </c>
      <c r="N8" s="24">
        <v>1</v>
      </c>
      <c r="O8" s="24">
        <v>0</v>
      </c>
      <c r="P8" s="24">
        <v>0</v>
      </c>
      <c r="Q8" s="24">
        <v>0</v>
      </c>
      <c r="R8" s="24"/>
      <c r="S8" s="24"/>
      <c r="T8" s="24" t="s">
        <v>66</v>
      </c>
      <c r="U8" s="137"/>
      <c r="V8" s="24" t="s">
        <v>22</v>
      </c>
      <c r="W8" s="24" t="s">
        <v>55</v>
      </c>
      <c r="X8" s="24">
        <v>90</v>
      </c>
      <c r="Y8" s="137"/>
      <c r="Z8" s="24" t="s">
        <v>83</v>
      </c>
      <c r="AA8" s="24" t="s">
        <v>35</v>
      </c>
      <c r="AB8" s="24">
        <v>75</v>
      </c>
      <c r="AC8" s="131"/>
      <c r="AG8" s="131"/>
      <c r="AH8" s="21">
        <v>2</v>
      </c>
      <c r="AI8" s="35"/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/>
      <c r="AQ8" s="36"/>
      <c r="AR8" s="36"/>
      <c r="AS8" s="36"/>
      <c r="AU8" s="35"/>
      <c r="AX8" s="49"/>
      <c r="AY8" s="24"/>
      <c r="AZ8" s="49"/>
      <c r="BA8" s="49"/>
      <c r="BB8" s="49"/>
      <c r="BC8" s="49"/>
      <c r="BD8" s="49"/>
      <c r="BE8" s="49"/>
      <c r="BF8" s="49"/>
      <c r="BG8" s="49"/>
      <c r="BH8" s="49"/>
      <c r="BI8" s="75"/>
      <c r="BJ8" s="35"/>
      <c r="BK8" s="24"/>
      <c r="BL8" s="24"/>
      <c r="BM8" s="24"/>
      <c r="BN8" s="21"/>
      <c r="BO8" s="24">
        <v>81.599999999999994</v>
      </c>
      <c r="BP8" s="24">
        <v>79.400000000000006</v>
      </c>
      <c r="BQ8" s="24">
        <v>1005.5</v>
      </c>
      <c r="BR8" s="24">
        <v>1006.1</v>
      </c>
      <c r="BS8" s="24" t="s">
        <v>66</v>
      </c>
      <c r="BT8" s="24">
        <v>1</v>
      </c>
      <c r="BU8" s="35">
        <v>11.9</v>
      </c>
      <c r="BV8" s="35">
        <v>1</v>
      </c>
      <c r="BW8" s="48" t="s">
        <v>68</v>
      </c>
      <c r="BX8" s="35">
        <v>9</v>
      </c>
      <c r="CC8" s="171">
        <f t="shared" si="2"/>
        <v>0</v>
      </c>
      <c r="CD8" s="171">
        <f t="shared" si="3"/>
        <v>0</v>
      </c>
      <c r="CE8" s="172">
        <f t="shared" si="4"/>
        <v>0</v>
      </c>
      <c r="CF8" s="171">
        <f t="shared" si="5"/>
        <v>1</v>
      </c>
    </row>
    <row r="9" spans="1:84" s="48" customFormat="1" x14ac:dyDescent="0.25">
      <c r="A9" s="46">
        <v>42490</v>
      </c>
      <c r="B9" s="47" t="str">
        <f t="shared" si="0"/>
        <v>16121</v>
      </c>
      <c r="C9" s="48" t="s">
        <v>42</v>
      </c>
      <c r="D9" s="48" t="s">
        <v>87</v>
      </c>
      <c r="E9" s="24">
        <v>1</v>
      </c>
      <c r="F9" s="24">
        <v>6</v>
      </c>
      <c r="G9" s="24" t="s">
        <v>110</v>
      </c>
      <c r="H9" s="24">
        <v>1831</v>
      </c>
      <c r="I9" s="24">
        <f t="shared" si="1"/>
        <v>1231</v>
      </c>
      <c r="J9" s="20" t="s">
        <v>67</v>
      </c>
      <c r="K9" s="18"/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/>
      <c r="S9" s="24"/>
      <c r="T9" s="24"/>
      <c r="U9" s="137"/>
      <c r="V9" s="24"/>
      <c r="W9" s="24"/>
      <c r="X9" s="24"/>
      <c r="Y9" s="137"/>
      <c r="Z9" s="24"/>
      <c r="AA9" s="24"/>
      <c r="AB9" s="24"/>
      <c r="AC9" s="131"/>
      <c r="AG9" s="131"/>
      <c r="AH9" s="21">
        <v>0</v>
      </c>
      <c r="AI9" s="35"/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/>
      <c r="AQ9" s="36"/>
      <c r="AR9" s="36"/>
      <c r="AS9" s="36"/>
      <c r="AU9" s="35"/>
      <c r="AX9" s="49"/>
      <c r="AY9" s="24"/>
      <c r="AZ9" s="49"/>
      <c r="BA9" s="49"/>
      <c r="BB9" s="49"/>
      <c r="BC9" s="49"/>
      <c r="BD9" s="49"/>
      <c r="BE9" s="49"/>
      <c r="BF9" s="49"/>
      <c r="BG9" s="49"/>
      <c r="BH9" s="49"/>
      <c r="BI9" s="75"/>
      <c r="BJ9" s="35"/>
      <c r="BK9" s="24"/>
      <c r="BL9" s="24"/>
      <c r="BM9" s="24"/>
      <c r="BN9" s="21"/>
      <c r="BO9" s="24">
        <v>81.599999999999994</v>
      </c>
      <c r="BP9" s="24">
        <v>79.400000000000006</v>
      </c>
      <c r="BQ9" s="24">
        <v>1005.5</v>
      </c>
      <c r="BR9" s="24">
        <v>1006.1</v>
      </c>
      <c r="BS9" s="24" t="s">
        <v>63</v>
      </c>
      <c r="BT9" s="24">
        <v>1</v>
      </c>
      <c r="BU9" s="35">
        <v>12.8</v>
      </c>
      <c r="BV9" s="35">
        <v>1</v>
      </c>
      <c r="BW9" s="48" t="s">
        <v>68</v>
      </c>
      <c r="BX9" s="35">
        <v>9</v>
      </c>
      <c r="CC9" s="171">
        <f t="shared" si="2"/>
        <v>0</v>
      </c>
      <c r="CD9" s="171">
        <f t="shared" si="3"/>
        <v>0</v>
      </c>
      <c r="CE9" s="172">
        <f t="shared" si="4"/>
        <v>0</v>
      </c>
      <c r="CF9" s="171">
        <f t="shared" si="5"/>
        <v>0</v>
      </c>
    </row>
    <row r="10" spans="1:84" s="48" customFormat="1" x14ac:dyDescent="0.25">
      <c r="A10" s="46">
        <v>42490</v>
      </c>
      <c r="B10" s="47" t="str">
        <f t="shared" si="0"/>
        <v>16121</v>
      </c>
      <c r="C10" s="48" t="s">
        <v>42</v>
      </c>
      <c r="D10" s="48" t="s">
        <v>87</v>
      </c>
      <c r="E10" s="24">
        <v>1</v>
      </c>
      <c r="F10" s="24">
        <v>7</v>
      </c>
      <c r="G10" s="24" t="s">
        <v>110</v>
      </c>
      <c r="H10" s="24">
        <v>1823</v>
      </c>
      <c r="I10" s="24">
        <f t="shared" si="1"/>
        <v>1223</v>
      </c>
      <c r="J10" s="20" t="s">
        <v>67</v>
      </c>
      <c r="K10" s="18"/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/>
      <c r="S10" s="24"/>
      <c r="T10" s="24"/>
      <c r="U10" s="137"/>
      <c r="V10" s="24"/>
      <c r="W10" s="24"/>
      <c r="X10" s="24"/>
      <c r="Y10" s="137"/>
      <c r="Z10" s="24"/>
      <c r="AA10" s="24"/>
      <c r="AB10" s="24"/>
      <c r="AC10" s="131"/>
      <c r="AG10" s="131"/>
      <c r="AH10" s="21">
        <v>0</v>
      </c>
      <c r="AI10" s="35"/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/>
      <c r="AQ10" s="36"/>
      <c r="AR10" s="36"/>
      <c r="AS10" s="36"/>
      <c r="AU10" s="35"/>
      <c r="AX10" s="49"/>
      <c r="AY10" s="24"/>
      <c r="AZ10" s="49"/>
      <c r="BA10" s="49"/>
      <c r="BB10" s="49"/>
      <c r="BC10" s="49"/>
      <c r="BD10" s="49"/>
      <c r="BE10" s="49"/>
      <c r="BF10" s="49"/>
      <c r="BG10" s="49"/>
      <c r="BH10" s="49"/>
      <c r="BI10" s="75"/>
      <c r="BJ10" s="35"/>
      <c r="BK10" s="24"/>
      <c r="BL10" s="24"/>
      <c r="BM10" s="24"/>
      <c r="BN10" s="21"/>
      <c r="BO10" s="24">
        <v>81.599999999999994</v>
      </c>
      <c r="BP10" s="24">
        <v>79.400000000000006</v>
      </c>
      <c r="BQ10" s="24">
        <v>1005.5</v>
      </c>
      <c r="BR10" s="24">
        <v>1006.1</v>
      </c>
      <c r="BS10" s="24" t="s">
        <v>63</v>
      </c>
      <c r="BT10" s="24">
        <v>2</v>
      </c>
      <c r="BU10" s="35">
        <v>8.1999999999999993</v>
      </c>
      <c r="BV10" s="35">
        <v>1</v>
      </c>
      <c r="BW10" s="48" t="s">
        <v>68</v>
      </c>
      <c r="BX10" s="35">
        <v>9</v>
      </c>
      <c r="CC10" s="171">
        <f t="shared" si="2"/>
        <v>0</v>
      </c>
      <c r="CD10" s="171">
        <f t="shared" si="3"/>
        <v>0</v>
      </c>
      <c r="CE10" s="172">
        <f t="shared" si="4"/>
        <v>0</v>
      </c>
      <c r="CF10" s="171">
        <f t="shared" si="5"/>
        <v>0</v>
      </c>
    </row>
    <row r="11" spans="1:84" s="56" customFormat="1" x14ac:dyDescent="0.25">
      <c r="A11" s="54">
        <v>42490</v>
      </c>
      <c r="B11" s="55" t="str">
        <f t="shared" si="0"/>
        <v>16121</v>
      </c>
      <c r="C11" s="56" t="s">
        <v>42</v>
      </c>
      <c r="D11" s="48" t="s">
        <v>87</v>
      </c>
      <c r="E11" s="57">
        <v>1</v>
      </c>
      <c r="F11" s="57">
        <v>8</v>
      </c>
      <c r="G11" s="57" t="s">
        <v>110</v>
      </c>
      <c r="H11" s="57">
        <v>1815</v>
      </c>
      <c r="I11" s="57">
        <f t="shared" si="1"/>
        <v>1215</v>
      </c>
      <c r="J11" s="20" t="s">
        <v>67</v>
      </c>
      <c r="K11" s="19"/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57"/>
      <c r="S11" s="57"/>
      <c r="T11" s="57"/>
      <c r="U11" s="138"/>
      <c r="V11" s="57"/>
      <c r="W11" s="57"/>
      <c r="X11" s="57"/>
      <c r="Y11" s="138"/>
      <c r="Z11" s="57"/>
      <c r="AA11" s="57"/>
      <c r="AB11" s="57"/>
      <c r="AC11" s="129"/>
      <c r="AG11" s="129"/>
      <c r="AH11" s="58">
        <v>0</v>
      </c>
      <c r="AI11" s="19"/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57"/>
      <c r="AU11" s="19"/>
      <c r="AX11" s="59"/>
      <c r="AY11" s="57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19"/>
      <c r="BK11" s="57"/>
      <c r="BL11" s="57"/>
      <c r="BM11" s="57"/>
      <c r="BN11" s="58"/>
      <c r="BO11" s="24">
        <v>81.599999999999994</v>
      </c>
      <c r="BP11" s="24">
        <v>79.400000000000006</v>
      </c>
      <c r="BQ11" s="24">
        <v>1005.5</v>
      </c>
      <c r="BR11" s="24">
        <v>1006.1</v>
      </c>
      <c r="BS11" s="57" t="s">
        <v>66</v>
      </c>
      <c r="BT11" s="57">
        <v>1</v>
      </c>
      <c r="BU11" s="61">
        <v>3.7</v>
      </c>
      <c r="BV11" s="35">
        <v>1</v>
      </c>
      <c r="BW11" s="48" t="s">
        <v>68</v>
      </c>
      <c r="BX11" s="56">
        <v>9</v>
      </c>
      <c r="CC11" s="171">
        <f t="shared" si="2"/>
        <v>0</v>
      </c>
      <c r="CD11" s="171">
        <f t="shared" si="3"/>
        <v>0</v>
      </c>
      <c r="CE11" s="172">
        <f t="shared" si="4"/>
        <v>0</v>
      </c>
      <c r="CF11" s="171">
        <f t="shared" si="5"/>
        <v>0</v>
      </c>
    </row>
    <row r="12" spans="1:84" s="48" customFormat="1" x14ac:dyDescent="0.25">
      <c r="A12" s="46">
        <v>42490</v>
      </c>
      <c r="B12" s="47" t="str">
        <f t="shared" si="0"/>
        <v>16121</v>
      </c>
      <c r="C12" s="48" t="s">
        <v>42</v>
      </c>
      <c r="D12" s="48" t="s">
        <v>95</v>
      </c>
      <c r="E12" s="24">
        <v>2</v>
      </c>
      <c r="F12" s="24">
        <v>1</v>
      </c>
      <c r="G12" s="24" t="s">
        <v>110</v>
      </c>
      <c r="H12" s="24">
        <v>1943</v>
      </c>
      <c r="I12" s="24">
        <f t="shared" si="1"/>
        <v>1343</v>
      </c>
      <c r="J12" s="20" t="s">
        <v>67</v>
      </c>
      <c r="K12" s="18"/>
      <c r="L12" s="24">
        <v>0</v>
      </c>
      <c r="M12" s="24">
        <v>0</v>
      </c>
      <c r="N12" s="24">
        <v>1</v>
      </c>
      <c r="O12" s="24">
        <v>0</v>
      </c>
      <c r="P12" s="24">
        <v>0</v>
      </c>
      <c r="Q12" s="24">
        <v>0</v>
      </c>
      <c r="R12" s="24"/>
      <c r="S12" s="24"/>
      <c r="T12" s="24"/>
      <c r="U12" s="137"/>
      <c r="V12" s="24" t="s">
        <v>22</v>
      </c>
      <c r="W12" s="24" t="s">
        <v>55</v>
      </c>
      <c r="X12" s="24">
        <v>70</v>
      </c>
      <c r="Y12" s="137"/>
      <c r="Z12" s="24"/>
      <c r="AA12" s="24"/>
      <c r="AB12" s="24"/>
      <c r="AC12" s="131"/>
      <c r="AG12" s="131"/>
      <c r="AH12" s="21">
        <v>1</v>
      </c>
      <c r="AI12" s="35"/>
      <c r="AJ12" s="24">
        <v>0</v>
      </c>
      <c r="AK12" s="24">
        <v>0</v>
      </c>
      <c r="AL12" s="24">
        <v>1</v>
      </c>
      <c r="AM12" s="24">
        <v>0</v>
      </c>
      <c r="AN12" s="24">
        <v>0</v>
      </c>
      <c r="AO12" s="24">
        <v>0</v>
      </c>
      <c r="AP12" s="24"/>
      <c r="AQ12" s="36"/>
      <c r="AR12" s="36"/>
      <c r="AS12" s="36"/>
      <c r="AT12" s="48" t="s">
        <v>22</v>
      </c>
      <c r="AU12" s="35" t="s">
        <v>23</v>
      </c>
      <c r="AV12" s="48">
        <v>30</v>
      </c>
      <c r="AX12" s="49"/>
      <c r="AY12" s="24"/>
      <c r="AZ12" s="49"/>
      <c r="BA12" s="49"/>
      <c r="BB12" s="49"/>
      <c r="BC12" s="49"/>
      <c r="BD12" s="49"/>
      <c r="BE12" s="49"/>
      <c r="BF12" s="49"/>
      <c r="BG12" s="49"/>
      <c r="BH12" s="49"/>
      <c r="BI12" s="84"/>
      <c r="BJ12" s="35"/>
      <c r="BK12" s="24"/>
      <c r="BL12" s="24"/>
      <c r="BM12" s="24"/>
      <c r="BN12" s="21">
        <v>1</v>
      </c>
      <c r="BO12" s="24">
        <v>81.5</v>
      </c>
      <c r="BP12" s="24">
        <v>80.3</v>
      </c>
      <c r="BQ12" s="24">
        <v>1005.5</v>
      </c>
      <c r="BR12" s="24">
        <v>1006.3</v>
      </c>
      <c r="BS12" s="24" t="s">
        <v>66</v>
      </c>
      <c r="BT12" s="24">
        <v>1</v>
      </c>
      <c r="BU12" s="35">
        <v>6.2</v>
      </c>
      <c r="BV12" s="35">
        <v>1</v>
      </c>
      <c r="BW12" s="48" t="s">
        <v>67</v>
      </c>
      <c r="BX12" s="35">
        <v>9</v>
      </c>
      <c r="CC12" s="171">
        <f t="shared" si="2"/>
        <v>0</v>
      </c>
      <c r="CD12" s="171">
        <f t="shared" si="3"/>
        <v>0</v>
      </c>
      <c r="CE12" s="172">
        <f t="shared" si="4"/>
        <v>0</v>
      </c>
      <c r="CF12" s="171">
        <f t="shared" si="5"/>
        <v>1</v>
      </c>
    </row>
    <row r="13" spans="1:84" s="48" customFormat="1" x14ac:dyDescent="0.25">
      <c r="A13" s="46">
        <v>42490</v>
      </c>
      <c r="B13" s="47" t="str">
        <f t="shared" si="0"/>
        <v>16121</v>
      </c>
      <c r="C13" s="48" t="s">
        <v>42</v>
      </c>
      <c r="D13" s="48" t="s">
        <v>95</v>
      </c>
      <c r="E13" s="24">
        <v>2</v>
      </c>
      <c r="F13" s="24">
        <v>2</v>
      </c>
      <c r="G13" s="24" t="s">
        <v>110</v>
      </c>
      <c r="H13" s="24">
        <v>1933</v>
      </c>
      <c r="I13" s="24">
        <f t="shared" si="1"/>
        <v>1333</v>
      </c>
      <c r="J13" s="20" t="s">
        <v>67</v>
      </c>
      <c r="K13" s="18"/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/>
      <c r="S13" s="24"/>
      <c r="T13" s="24"/>
      <c r="U13" s="137"/>
      <c r="V13" s="24"/>
      <c r="W13" s="24"/>
      <c r="X13" s="24"/>
      <c r="Y13" s="137"/>
      <c r="Z13" s="24"/>
      <c r="AA13" s="24"/>
      <c r="AB13" s="24"/>
      <c r="AC13" s="131"/>
      <c r="AG13" s="131"/>
      <c r="AH13" s="21">
        <v>0</v>
      </c>
      <c r="AI13" s="35"/>
      <c r="AJ13" s="24">
        <v>0</v>
      </c>
      <c r="AK13" s="24">
        <v>0</v>
      </c>
      <c r="AL13" s="24">
        <v>0</v>
      </c>
      <c r="AM13" s="24">
        <v>0</v>
      </c>
      <c r="AN13" s="24">
        <v>1</v>
      </c>
      <c r="AO13" s="24">
        <v>0</v>
      </c>
      <c r="AP13" s="24"/>
      <c r="AQ13" s="36"/>
      <c r="AR13" s="36"/>
      <c r="AS13" s="36"/>
      <c r="AT13" s="48" t="s">
        <v>22</v>
      </c>
      <c r="AU13" s="35" t="s">
        <v>35</v>
      </c>
      <c r="AV13" s="48">
        <v>70</v>
      </c>
      <c r="AX13" s="49"/>
      <c r="AY13" s="24"/>
      <c r="AZ13" s="49"/>
      <c r="BA13" s="49"/>
      <c r="BB13" s="49"/>
      <c r="BC13" s="49"/>
      <c r="BD13" s="49"/>
      <c r="BE13" s="49"/>
      <c r="BF13" s="49"/>
      <c r="BG13" s="49"/>
      <c r="BH13" s="49"/>
      <c r="BI13" s="75"/>
      <c r="BJ13" s="35"/>
      <c r="BK13" s="35"/>
      <c r="BL13" s="24"/>
      <c r="BM13" s="24"/>
      <c r="BN13" s="21">
        <v>1</v>
      </c>
      <c r="BO13" s="24">
        <v>81.5</v>
      </c>
      <c r="BP13" s="24">
        <v>80.3</v>
      </c>
      <c r="BQ13" s="24">
        <v>1005.5</v>
      </c>
      <c r="BR13" s="24">
        <v>1006.3</v>
      </c>
      <c r="BS13" s="24" t="s">
        <v>66</v>
      </c>
      <c r="BT13" s="24">
        <v>1</v>
      </c>
      <c r="BU13" s="35">
        <v>10.7</v>
      </c>
      <c r="BV13" s="35">
        <v>1</v>
      </c>
      <c r="BW13" s="48" t="s">
        <v>67</v>
      </c>
      <c r="BX13" s="35">
        <v>9</v>
      </c>
      <c r="CC13" s="171">
        <f t="shared" si="2"/>
        <v>0</v>
      </c>
      <c r="CD13" s="171">
        <f t="shared" si="3"/>
        <v>0</v>
      </c>
      <c r="CE13" s="172">
        <f t="shared" si="4"/>
        <v>0</v>
      </c>
      <c r="CF13" s="171">
        <f t="shared" si="5"/>
        <v>0</v>
      </c>
    </row>
    <row r="14" spans="1:84" s="48" customFormat="1" x14ac:dyDescent="0.25">
      <c r="A14" s="46">
        <v>42490</v>
      </c>
      <c r="B14" s="47" t="str">
        <f t="shared" si="0"/>
        <v>16121</v>
      </c>
      <c r="C14" s="48" t="s">
        <v>42</v>
      </c>
      <c r="D14" s="48" t="s">
        <v>95</v>
      </c>
      <c r="E14" s="24">
        <v>2</v>
      </c>
      <c r="F14" s="24">
        <v>3</v>
      </c>
      <c r="G14" s="24" t="s">
        <v>110</v>
      </c>
      <c r="H14" s="24">
        <v>1921</v>
      </c>
      <c r="I14" s="24">
        <f t="shared" si="1"/>
        <v>1321</v>
      </c>
      <c r="J14" s="20" t="s">
        <v>67</v>
      </c>
      <c r="K14" s="18"/>
      <c r="L14" s="24">
        <v>0</v>
      </c>
      <c r="M14" s="24">
        <v>0</v>
      </c>
      <c r="N14" s="24">
        <v>0</v>
      </c>
      <c r="O14" s="24">
        <v>0</v>
      </c>
      <c r="P14" s="24">
        <v>1</v>
      </c>
      <c r="Q14" s="24">
        <v>0</v>
      </c>
      <c r="R14" s="24"/>
      <c r="S14" s="24"/>
      <c r="T14" s="24"/>
      <c r="U14" s="137"/>
      <c r="V14" s="24" t="s">
        <v>22</v>
      </c>
      <c r="W14" s="24" t="s">
        <v>55</v>
      </c>
      <c r="X14" s="24">
        <v>195</v>
      </c>
      <c r="Y14" s="137"/>
      <c r="Z14" s="24"/>
      <c r="AA14" s="24"/>
      <c r="AB14" s="24"/>
      <c r="AC14" s="131"/>
      <c r="AG14" s="131"/>
      <c r="AH14" s="21">
        <v>1</v>
      </c>
      <c r="AI14" s="35"/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/>
      <c r="AQ14" s="36"/>
      <c r="AR14" s="36"/>
      <c r="AS14" s="36"/>
      <c r="AU14" s="35"/>
      <c r="AX14" s="49"/>
      <c r="AY14" s="24"/>
      <c r="AZ14" s="49"/>
      <c r="BA14" s="49"/>
      <c r="BB14" s="49"/>
      <c r="BC14" s="49"/>
      <c r="BD14" s="49"/>
      <c r="BE14" s="49"/>
      <c r="BF14" s="49"/>
      <c r="BG14" s="49"/>
      <c r="BH14" s="49"/>
      <c r="BI14" s="75"/>
      <c r="BJ14" s="35"/>
      <c r="BK14" s="35"/>
      <c r="BL14" s="24"/>
      <c r="BM14" s="24"/>
      <c r="BN14" s="21"/>
      <c r="BO14" s="24">
        <v>81.5</v>
      </c>
      <c r="BP14" s="24">
        <v>80.3</v>
      </c>
      <c r="BQ14" s="24">
        <v>1005.5</v>
      </c>
      <c r="BR14" s="24">
        <v>1006.3</v>
      </c>
      <c r="BS14" s="24" t="s">
        <v>63</v>
      </c>
      <c r="BT14" s="24">
        <v>1</v>
      </c>
      <c r="BU14" s="31">
        <v>4.0999999999999996</v>
      </c>
      <c r="BV14" s="35">
        <v>1</v>
      </c>
      <c r="BW14" s="48" t="s">
        <v>67</v>
      </c>
      <c r="BX14" s="35">
        <v>9</v>
      </c>
      <c r="CC14" s="171">
        <f t="shared" si="2"/>
        <v>0</v>
      </c>
      <c r="CD14" s="171">
        <f t="shared" si="3"/>
        <v>0</v>
      </c>
      <c r="CE14" s="172">
        <f t="shared" si="4"/>
        <v>1</v>
      </c>
      <c r="CF14" s="171">
        <f t="shared" si="5"/>
        <v>0</v>
      </c>
    </row>
    <row r="15" spans="1:84" s="48" customFormat="1" x14ac:dyDescent="0.25">
      <c r="A15" s="46">
        <v>42490</v>
      </c>
      <c r="B15" s="47" t="str">
        <f t="shared" si="0"/>
        <v>16121</v>
      </c>
      <c r="C15" s="48" t="s">
        <v>42</v>
      </c>
      <c r="D15" s="48" t="s">
        <v>95</v>
      </c>
      <c r="E15" s="24">
        <v>2</v>
      </c>
      <c r="F15" s="24">
        <v>4</v>
      </c>
      <c r="G15" s="24" t="s">
        <v>110</v>
      </c>
      <c r="H15" s="24">
        <v>1908</v>
      </c>
      <c r="I15" s="24">
        <f t="shared" si="1"/>
        <v>1308</v>
      </c>
      <c r="J15" s="20" t="s">
        <v>67</v>
      </c>
      <c r="K15" s="18"/>
      <c r="L15" s="24">
        <v>1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/>
      <c r="S15" s="24"/>
      <c r="T15" s="24"/>
      <c r="U15" s="137"/>
      <c r="V15" s="24" t="s">
        <v>22</v>
      </c>
      <c r="W15" s="24" t="s">
        <v>22</v>
      </c>
      <c r="X15" s="24">
        <v>70</v>
      </c>
      <c r="Y15" s="137"/>
      <c r="Z15" s="24"/>
      <c r="AA15" s="24"/>
      <c r="AB15" s="24"/>
      <c r="AC15" s="131"/>
      <c r="AG15" s="131"/>
      <c r="AH15" s="21">
        <v>1</v>
      </c>
      <c r="AI15" s="35"/>
      <c r="AJ15" s="24">
        <v>1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/>
      <c r="AQ15" s="36"/>
      <c r="AR15" s="36"/>
      <c r="AS15" s="36"/>
      <c r="AT15" s="48" t="s">
        <v>22</v>
      </c>
      <c r="AU15" s="35" t="s">
        <v>55</v>
      </c>
      <c r="AV15" s="48">
        <v>155</v>
      </c>
      <c r="AX15" s="49"/>
      <c r="AY15" s="24"/>
      <c r="AZ15" s="49"/>
      <c r="BA15" s="49"/>
      <c r="BB15" s="49"/>
      <c r="BC15" s="49"/>
      <c r="BD15" s="49"/>
      <c r="BE15" s="49"/>
      <c r="BF15" s="49"/>
      <c r="BG15" s="49"/>
      <c r="BH15" s="49"/>
      <c r="BI15" s="75"/>
      <c r="BJ15" s="35"/>
      <c r="BK15" s="35"/>
      <c r="BL15" s="24"/>
      <c r="BM15" s="24"/>
      <c r="BN15" s="21">
        <v>1</v>
      </c>
      <c r="BO15" s="24">
        <v>81.5</v>
      </c>
      <c r="BP15" s="24">
        <v>80.3</v>
      </c>
      <c r="BQ15" s="24">
        <v>1005.5</v>
      </c>
      <c r="BR15" s="24">
        <v>1006.3</v>
      </c>
      <c r="BS15" s="24" t="s">
        <v>66</v>
      </c>
      <c r="BT15" s="24">
        <v>1</v>
      </c>
      <c r="BU15" s="31">
        <v>10.8</v>
      </c>
      <c r="BV15" s="35">
        <v>1</v>
      </c>
      <c r="BW15" s="48" t="s">
        <v>67</v>
      </c>
      <c r="BX15" s="35">
        <v>9</v>
      </c>
      <c r="CC15" s="171">
        <f t="shared" si="2"/>
        <v>0</v>
      </c>
      <c r="CD15" s="171">
        <f t="shared" si="3"/>
        <v>0</v>
      </c>
      <c r="CE15" s="172">
        <f t="shared" si="4"/>
        <v>0</v>
      </c>
      <c r="CF15" s="171">
        <f t="shared" si="5"/>
        <v>1</v>
      </c>
    </row>
    <row r="16" spans="1:84" s="48" customFormat="1" x14ac:dyDescent="0.25">
      <c r="A16" s="46">
        <v>42490</v>
      </c>
      <c r="B16" s="47" t="str">
        <f t="shared" si="0"/>
        <v>16121</v>
      </c>
      <c r="C16" s="48" t="s">
        <v>42</v>
      </c>
      <c r="D16" s="48" t="s">
        <v>95</v>
      </c>
      <c r="E16" s="24">
        <v>2</v>
      </c>
      <c r="F16" s="24">
        <v>5</v>
      </c>
      <c r="G16" s="24" t="s">
        <v>110</v>
      </c>
      <c r="H16" s="24">
        <v>1856</v>
      </c>
      <c r="I16" s="24">
        <f t="shared" si="1"/>
        <v>1256</v>
      </c>
      <c r="J16" s="20" t="s">
        <v>67</v>
      </c>
      <c r="K16" s="18"/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/>
      <c r="S16" s="24"/>
      <c r="T16" s="24"/>
      <c r="U16" s="137"/>
      <c r="V16" s="24"/>
      <c r="W16" s="24"/>
      <c r="X16" s="24"/>
      <c r="Y16" s="137"/>
      <c r="Z16" s="24"/>
      <c r="AA16" s="24"/>
      <c r="AB16" s="24"/>
      <c r="AC16" s="131"/>
      <c r="AG16" s="131"/>
      <c r="AH16" s="21">
        <v>0</v>
      </c>
      <c r="AI16" s="35"/>
      <c r="AJ16" s="24">
        <v>1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/>
      <c r="AQ16" s="36"/>
      <c r="AR16" s="36"/>
      <c r="AS16" s="36"/>
      <c r="AT16" s="48" t="s">
        <v>22</v>
      </c>
      <c r="AU16" s="35" t="s">
        <v>35</v>
      </c>
      <c r="AV16" s="48">
        <v>95</v>
      </c>
      <c r="AX16" s="49"/>
      <c r="AY16" s="24"/>
      <c r="AZ16" s="49"/>
      <c r="BA16" s="49"/>
      <c r="BB16" s="49"/>
      <c r="BC16" s="49"/>
      <c r="BD16" s="49"/>
      <c r="BE16" s="49"/>
      <c r="BF16" s="49"/>
      <c r="BG16" s="49"/>
      <c r="BH16" s="49"/>
      <c r="BI16" s="75"/>
      <c r="BJ16" s="35"/>
      <c r="BK16" s="35"/>
      <c r="BL16" s="24"/>
      <c r="BM16" s="24"/>
      <c r="BN16" s="21">
        <v>1</v>
      </c>
      <c r="BO16" s="24">
        <v>81.5</v>
      </c>
      <c r="BP16" s="24">
        <v>80.3</v>
      </c>
      <c r="BQ16" s="24">
        <v>1005.5</v>
      </c>
      <c r="BR16" s="24">
        <v>1006.3</v>
      </c>
      <c r="BS16" s="24" t="s">
        <v>66</v>
      </c>
      <c r="BT16" s="24">
        <v>1</v>
      </c>
      <c r="BU16" s="31">
        <v>6.4</v>
      </c>
      <c r="BV16" s="35">
        <v>1</v>
      </c>
      <c r="BW16" s="48" t="s">
        <v>67</v>
      </c>
      <c r="BX16" s="35">
        <v>9</v>
      </c>
      <c r="CC16" s="171">
        <f t="shared" si="2"/>
        <v>0</v>
      </c>
      <c r="CD16" s="171">
        <f t="shared" si="3"/>
        <v>0</v>
      </c>
      <c r="CE16" s="172">
        <f t="shared" si="4"/>
        <v>0</v>
      </c>
      <c r="CF16" s="171">
        <f t="shared" si="5"/>
        <v>0</v>
      </c>
    </row>
    <row r="17" spans="1:84" s="48" customFormat="1" x14ac:dyDescent="0.25">
      <c r="A17" s="46">
        <v>42490</v>
      </c>
      <c r="B17" s="47" t="str">
        <f t="shared" si="0"/>
        <v>16121</v>
      </c>
      <c r="C17" s="48" t="s">
        <v>42</v>
      </c>
      <c r="D17" s="48" t="s">
        <v>95</v>
      </c>
      <c r="E17" s="24">
        <v>2</v>
      </c>
      <c r="F17" s="24">
        <v>6</v>
      </c>
      <c r="G17" s="24" t="s">
        <v>110</v>
      </c>
      <c r="H17" s="24">
        <v>1844</v>
      </c>
      <c r="I17" s="24">
        <f t="shared" si="1"/>
        <v>1244</v>
      </c>
      <c r="J17" s="20" t="s">
        <v>67</v>
      </c>
      <c r="K17" s="18"/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/>
      <c r="S17" s="38"/>
      <c r="T17" s="38"/>
      <c r="U17" s="130"/>
      <c r="V17" s="38"/>
      <c r="W17" s="38"/>
      <c r="X17" s="38"/>
      <c r="Y17" s="130"/>
      <c r="Z17" s="38"/>
      <c r="AA17" s="38"/>
      <c r="AB17" s="38"/>
      <c r="AC17" s="131"/>
      <c r="AG17" s="131"/>
      <c r="AH17" s="21">
        <v>0</v>
      </c>
      <c r="AI17" s="35"/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38"/>
      <c r="AQ17" s="36"/>
      <c r="AR17" s="36"/>
      <c r="AS17" s="36"/>
      <c r="AT17" s="36"/>
      <c r="AU17" s="35"/>
      <c r="AX17" s="49"/>
      <c r="AY17" s="24"/>
      <c r="AZ17" s="49"/>
      <c r="BA17" s="49"/>
      <c r="BB17" s="49"/>
      <c r="BC17" s="49"/>
      <c r="BD17" s="49"/>
      <c r="BE17" s="49"/>
      <c r="BF17" s="49"/>
      <c r="BG17" s="49"/>
      <c r="BH17" s="49"/>
      <c r="BI17" s="75"/>
      <c r="BJ17" s="35"/>
      <c r="BK17" s="35"/>
      <c r="BL17" s="24"/>
      <c r="BM17" s="24"/>
      <c r="BN17" s="21"/>
      <c r="BO17" s="24">
        <v>81.5</v>
      </c>
      <c r="BP17" s="24">
        <v>80.3</v>
      </c>
      <c r="BQ17" s="24">
        <v>1005.5</v>
      </c>
      <c r="BR17" s="24">
        <v>1006.3</v>
      </c>
      <c r="BS17" s="24" t="s">
        <v>66</v>
      </c>
      <c r="BT17" s="24">
        <v>1</v>
      </c>
      <c r="BU17" s="31">
        <v>6.3</v>
      </c>
      <c r="BV17" s="35">
        <v>1</v>
      </c>
      <c r="BW17" s="48" t="s">
        <v>67</v>
      </c>
      <c r="BX17" s="35">
        <v>9</v>
      </c>
      <c r="CC17" s="171">
        <f t="shared" si="2"/>
        <v>0</v>
      </c>
      <c r="CD17" s="171">
        <f t="shared" si="3"/>
        <v>0</v>
      </c>
      <c r="CE17" s="172">
        <f t="shared" si="4"/>
        <v>0</v>
      </c>
      <c r="CF17" s="171">
        <f t="shared" si="5"/>
        <v>0</v>
      </c>
    </row>
    <row r="18" spans="1:84" s="48" customFormat="1" x14ac:dyDescent="0.25">
      <c r="A18" s="93">
        <v>42490</v>
      </c>
      <c r="B18" s="47" t="str">
        <f t="shared" si="0"/>
        <v>16121</v>
      </c>
      <c r="C18" s="48" t="s">
        <v>42</v>
      </c>
      <c r="D18" s="48" t="s">
        <v>95</v>
      </c>
      <c r="E18" s="24">
        <v>2</v>
      </c>
      <c r="F18" s="24">
        <v>7</v>
      </c>
      <c r="G18" s="24" t="s">
        <v>110</v>
      </c>
      <c r="H18" s="24">
        <v>1833</v>
      </c>
      <c r="I18" s="24">
        <f t="shared" si="1"/>
        <v>1233</v>
      </c>
      <c r="J18" s="20" t="s">
        <v>67</v>
      </c>
      <c r="K18" s="18"/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/>
      <c r="S18" s="24"/>
      <c r="T18" s="24"/>
      <c r="U18" s="137"/>
      <c r="V18" s="24"/>
      <c r="W18" s="24"/>
      <c r="X18" s="24"/>
      <c r="Y18" s="137"/>
      <c r="Z18" s="24"/>
      <c r="AA18" s="24"/>
      <c r="AB18" s="24"/>
      <c r="AC18" s="131"/>
      <c r="AG18" s="131"/>
      <c r="AH18" s="21">
        <v>0</v>
      </c>
      <c r="AI18" s="35"/>
      <c r="AJ18" s="24">
        <v>0</v>
      </c>
      <c r="AK18" s="24">
        <v>0</v>
      </c>
      <c r="AL18" s="24">
        <v>1</v>
      </c>
      <c r="AM18" s="24">
        <v>0</v>
      </c>
      <c r="AN18" s="24">
        <v>0</v>
      </c>
      <c r="AO18" s="24">
        <v>0</v>
      </c>
      <c r="AP18" s="24"/>
      <c r="AQ18" s="36"/>
      <c r="AR18" s="36"/>
      <c r="AS18" s="36"/>
      <c r="AT18" s="37" t="s">
        <v>22</v>
      </c>
      <c r="AU18" s="35" t="s">
        <v>35</v>
      </c>
      <c r="AV18" s="48">
        <v>0</v>
      </c>
      <c r="AX18" s="52"/>
      <c r="AY18" s="24"/>
      <c r="AZ18" s="49"/>
      <c r="BA18" s="49"/>
      <c r="BB18" s="49"/>
      <c r="BC18" s="49"/>
      <c r="BD18" s="49"/>
      <c r="BE18" s="49"/>
      <c r="BF18" s="49"/>
      <c r="BG18" s="49"/>
      <c r="BH18" s="49"/>
      <c r="BI18" s="75"/>
      <c r="BJ18" s="35"/>
      <c r="BK18" s="35"/>
      <c r="BL18" s="24"/>
      <c r="BM18" s="24"/>
      <c r="BN18" s="21">
        <v>1</v>
      </c>
      <c r="BO18" s="24">
        <v>81.5</v>
      </c>
      <c r="BP18" s="24">
        <v>80.3</v>
      </c>
      <c r="BQ18" s="24">
        <v>1005.5</v>
      </c>
      <c r="BR18" s="24">
        <v>1006.3</v>
      </c>
      <c r="BS18" s="24" t="s">
        <v>66</v>
      </c>
      <c r="BT18" s="24">
        <v>1</v>
      </c>
      <c r="BU18" s="31">
        <v>9.1999999999999993</v>
      </c>
      <c r="BV18" s="35">
        <v>1</v>
      </c>
      <c r="BW18" s="48" t="s">
        <v>67</v>
      </c>
      <c r="BX18" s="35">
        <v>9</v>
      </c>
      <c r="CC18" s="171">
        <f t="shared" si="2"/>
        <v>0</v>
      </c>
      <c r="CD18" s="171">
        <f t="shared" si="3"/>
        <v>0</v>
      </c>
      <c r="CE18" s="172">
        <f t="shared" si="4"/>
        <v>0</v>
      </c>
      <c r="CF18" s="171">
        <f t="shared" si="5"/>
        <v>0</v>
      </c>
    </row>
    <row r="19" spans="1:84" s="48" customFormat="1" x14ac:dyDescent="0.25">
      <c r="A19" s="93">
        <v>42490</v>
      </c>
      <c r="B19" s="47" t="str">
        <f t="shared" si="0"/>
        <v>16121</v>
      </c>
      <c r="C19" s="48" t="s">
        <v>42</v>
      </c>
      <c r="D19" s="48" t="s">
        <v>95</v>
      </c>
      <c r="E19" s="24">
        <v>2</v>
      </c>
      <c r="F19" s="24">
        <v>8</v>
      </c>
      <c r="G19" s="24" t="s">
        <v>110</v>
      </c>
      <c r="H19" s="24">
        <v>1822</v>
      </c>
      <c r="I19" s="24">
        <f t="shared" si="1"/>
        <v>1222</v>
      </c>
      <c r="J19" s="20" t="s">
        <v>67</v>
      </c>
      <c r="K19" s="18"/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/>
      <c r="S19" s="24"/>
      <c r="T19" s="24"/>
      <c r="U19" s="137"/>
      <c r="V19" s="24"/>
      <c r="W19" s="24"/>
      <c r="X19" s="24"/>
      <c r="Y19" s="137"/>
      <c r="Z19" s="24"/>
      <c r="AA19" s="24"/>
      <c r="AB19" s="24"/>
      <c r="AC19" s="131"/>
      <c r="AG19" s="131"/>
      <c r="AH19" s="21">
        <v>0</v>
      </c>
      <c r="AI19" s="35"/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/>
      <c r="AQ19" s="36"/>
      <c r="AR19" s="36"/>
      <c r="AS19" s="36"/>
      <c r="AU19" s="35"/>
      <c r="AX19" s="49"/>
      <c r="AY19" s="24"/>
      <c r="AZ19" s="49"/>
      <c r="BA19" s="49"/>
      <c r="BB19" s="49"/>
      <c r="BC19" s="49"/>
      <c r="BD19" s="49"/>
      <c r="BE19" s="49"/>
      <c r="BF19" s="49"/>
      <c r="BG19" s="49"/>
      <c r="BH19" s="49"/>
      <c r="BI19" s="75"/>
      <c r="BJ19" s="35"/>
      <c r="BK19" s="35"/>
      <c r="BL19" s="24"/>
      <c r="BM19" s="24"/>
      <c r="BN19" s="21"/>
      <c r="BO19" s="24">
        <v>81.5</v>
      </c>
      <c r="BP19" s="24">
        <v>80.3</v>
      </c>
      <c r="BQ19" s="24">
        <v>1005.5</v>
      </c>
      <c r="BR19" s="24">
        <v>1006.3</v>
      </c>
      <c r="BS19" s="24" t="s">
        <v>66</v>
      </c>
      <c r="BT19" s="24">
        <v>1</v>
      </c>
      <c r="BU19" s="31">
        <v>12</v>
      </c>
      <c r="BV19" s="35">
        <v>1</v>
      </c>
      <c r="BW19" s="48" t="s">
        <v>67</v>
      </c>
      <c r="BX19" s="35">
        <v>9</v>
      </c>
      <c r="CC19" s="171">
        <f t="shared" si="2"/>
        <v>0</v>
      </c>
      <c r="CD19" s="171">
        <f t="shared" si="3"/>
        <v>0</v>
      </c>
      <c r="CE19" s="172">
        <f t="shared" si="4"/>
        <v>0</v>
      </c>
      <c r="CF19" s="171">
        <f t="shared" si="5"/>
        <v>0</v>
      </c>
    </row>
    <row r="20" spans="1:84" s="56" customFormat="1" x14ac:dyDescent="0.25">
      <c r="A20" s="54">
        <v>42490</v>
      </c>
      <c r="B20" s="55" t="str">
        <f t="shared" si="0"/>
        <v>16121</v>
      </c>
      <c r="C20" s="56" t="s">
        <v>42</v>
      </c>
      <c r="D20" s="56" t="s">
        <v>95</v>
      </c>
      <c r="E20" s="57">
        <v>2</v>
      </c>
      <c r="F20" s="57">
        <v>9</v>
      </c>
      <c r="G20" s="57" t="s">
        <v>110</v>
      </c>
      <c r="H20" s="57">
        <v>1811</v>
      </c>
      <c r="I20" s="57">
        <f t="shared" si="1"/>
        <v>1211</v>
      </c>
      <c r="J20" s="63" t="s">
        <v>67</v>
      </c>
      <c r="K20" s="19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/>
      <c r="S20" s="57"/>
      <c r="T20" s="57"/>
      <c r="U20" s="138"/>
      <c r="V20" s="57"/>
      <c r="W20" s="57"/>
      <c r="X20" s="57"/>
      <c r="Y20" s="138"/>
      <c r="Z20" s="57"/>
      <c r="AA20" s="57"/>
      <c r="AB20" s="57"/>
      <c r="AC20" s="129"/>
      <c r="AG20" s="129"/>
      <c r="AH20" s="58">
        <v>0</v>
      </c>
      <c r="AI20" s="19"/>
      <c r="AJ20" s="57">
        <v>0</v>
      </c>
      <c r="AK20" s="57">
        <v>0</v>
      </c>
      <c r="AL20" s="57">
        <v>0</v>
      </c>
      <c r="AM20" s="57">
        <v>1</v>
      </c>
      <c r="AN20" s="57">
        <v>0</v>
      </c>
      <c r="AO20" s="57">
        <v>0</v>
      </c>
      <c r="AP20" s="57"/>
      <c r="AT20" s="56" t="s">
        <v>22</v>
      </c>
      <c r="AU20" s="19" t="s">
        <v>22</v>
      </c>
      <c r="AV20" s="56">
        <v>150</v>
      </c>
      <c r="AX20" s="59"/>
      <c r="AY20" s="57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19"/>
      <c r="BK20" s="19"/>
      <c r="BL20" s="57"/>
      <c r="BM20" s="57"/>
      <c r="BN20" s="58">
        <v>1</v>
      </c>
      <c r="BO20" s="113">
        <v>81.5</v>
      </c>
      <c r="BP20" s="57">
        <v>80.3</v>
      </c>
      <c r="BQ20" s="57">
        <v>1005.5</v>
      </c>
      <c r="BR20" s="57">
        <v>1006.3</v>
      </c>
      <c r="BS20" s="57" t="s">
        <v>66</v>
      </c>
      <c r="BT20" s="57">
        <v>1</v>
      </c>
      <c r="BU20" s="61">
        <v>10.6</v>
      </c>
      <c r="BV20" s="19">
        <v>1</v>
      </c>
      <c r="BW20" s="56" t="s">
        <v>67</v>
      </c>
      <c r="BX20" s="56">
        <v>9</v>
      </c>
      <c r="CC20" s="171">
        <f t="shared" si="2"/>
        <v>0</v>
      </c>
      <c r="CD20" s="171">
        <f t="shared" si="3"/>
        <v>0</v>
      </c>
      <c r="CE20" s="172">
        <f t="shared" si="4"/>
        <v>0</v>
      </c>
      <c r="CF20" s="171">
        <f t="shared" si="5"/>
        <v>0</v>
      </c>
    </row>
    <row r="21" spans="1:84" s="48" customFormat="1" x14ac:dyDescent="0.25">
      <c r="A21" s="93">
        <v>42490</v>
      </c>
      <c r="B21" s="47" t="str">
        <f t="shared" si="0"/>
        <v>16121</v>
      </c>
      <c r="C21" s="48" t="s">
        <v>42</v>
      </c>
      <c r="D21" s="36" t="s">
        <v>24</v>
      </c>
      <c r="E21" s="24">
        <v>3</v>
      </c>
      <c r="F21" s="24">
        <v>1</v>
      </c>
      <c r="G21" s="24" t="s">
        <v>110</v>
      </c>
      <c r="H21" s="24">
        <v>1959</v>
      </c>
      <c r="I21" s="24">
        <f t="shared" si="1"/>
        <v>1359</v>
      </c>
      <c r="J21" s="20" t="s">
        <v>67</v>
      </c>
      <c r="K21" s="18"/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/>
      <c r="S21" s="24"/>
      <c r="T21" s="24"/>
      <c r="U21" s="137"/>
      <c r="V21" s="24"/>
      <c r="W21" s="24"/>
      <c r="X21" s="24"/>
      <c r="Y21" s="137"/>
      <c r="Z21" s="24"/>
      <c r="AA21" s="24"/>
      <c r="AB21" s="24"/>
      <c r="AC21" s="131"/>
      <c r="AG21" s="131"/>
      <c r="AH21" s="21">
        <v>0</v>
      </c>
      <c r="AI21" s="35"/>
      <c r="AJ21" s="24">
        <v>0</v>
      </c>
      <c r="AK21" s="24">
        <v>0</v>
      </c>
      <c r="AL21" s="24">
        <v>0</v>
      </c>
      <c r="AM21" s="24">
        <v>0</v>
      </c>
      <c r="AN21" s="24">
        <v>1</v>
      </c>
      <c r="AO21" s="24">
        <v>0</v>
      </c>
      <c r="AP21" s="24" t="s">
        <v>66</v>
      </c>
      <c r="AQ21" s="36" t="s">
        <v>66</v>
      </c>
      <c r="AR21" s="36" t="s">
        <v>66</v>
      </c>
      <c r="AS21" s="36"/>
      <c r="AT21" s="36" t="s">
        <v>22</v>
      </c>
      <c r="AU21" s="35" t="s">
        <v>42</v>
      </c>
      <c r="AV21" s="36">
        <v>240</v>
      </c>
      <c r="AX21" s="49"/>
      <c r="AY21" s="24"/>
      <c r="AZ21" s="49"/>
      <c r="BA21" s="49"/>
      <c r="BB21" s="49"/>
      <c r="BC21" s="49"/>
      <c r="BD21" s="49"/>
      <c r="BE21" s="49"/>
      <c r="BF21" s="49"/>
      <c r="BG21" s="49"/>
      <c r="BH21" s="49"/>
      <c r="BI21" s="84"/>
      <c r="BJ21" s="35"/>
      <c r="BK21" s="24"/>
      <c r="BL21" s="24"/>
      <c r="BM21" s="24"/>
      <c r="BN21" s="21">
        <v>1</v>
      </c>
      <c r="BO21" s="24">
        <v>83</v>
      </c>
      <c r="BP21" s="24">
        <v>78.8</v>
      </c>
      <c r="BQ21" s="24">
        <v>1006.6</v>
      </c>
      <c r="BR21" s="24">
        <v>1007.8</v>
      </c>
      <c r="BS21" s="24" t="s">
        <v>66</v>
      </c>
      <c r="BT21" s="24">
        <v>3</v>
      </c>
      <c r="BU21" s="18">
        <v>3.8</v>
      </c>
      <c r="BV21" s="18">
        <v>2</v>
      </c>
      <c r="BW21" s="36" t="s">
        <v>67</v>
      </c>
      <c r="BX21" s="35">
        <v>9</v>
      </c>
      <c r="CC21" s="171">
        <f t="shared" si="2"/>
        <v>0</v>
      </c>
      <c r="CD21" s="171">
        <f t="shared" si="3"/>
        <v>0</v>
      </c>
      <c r="CE21" s="172">
        <f t="shared" si="4"/>
        <v>0</v>
      </c>
      <c r="CF21" s="171">
        <f t="shared" si="5"/>
        <v>0</v>
      </c>
    </row>
    <row r="22" spans="1:84" s="48" customFormat="1" x14ac:dyDescent="0.25">
      <c r="A22" s="93">
        <v>42490</v>
      </c>
      <c r="B22" s="47" t="str">
        <f t="shared" si="0"/>
        <v>16121</v>
      </c>
      <c r="C22" s="48" t="s">
        <v>42</v>
      </c>
      <c r="D22" s="36" t="s">
        <v>24</v>
      </c>
      <c r="E22" s="24">
        <v>3</v>
      </c>
      <c r="F22" s="24">
        <v>2</v>
      </c>
      <c r="G22" s="24" t="s">
        <v>110</v>
      </c>
      <c r="H22" s="24">
        <v>1947</v>
      </c>
      <c r="I22" s="24">
        <f t="shared" si="1"/>
        <v>1347</v>
      </c>
      <c r="J22" s="20" t="s">
        <v>67</v>
      </c>
      <c r="K22" s="18"/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/>
      <c r="S22" s="24"/>
      <c r="T22" s="24"/>
      <c r="U22" s="137"/>
      <c r="V22" s="24"/>
      <c r="W22" s="24"/>
      <c r="X22" s="24"/>
      <c r="Y22" s="137"/>
      <c r="Z22" s="24"/>
      <c r="AA22" s="24"/>
      <c r="AB22" s="24"/>
      <c r="AC22" s="131"/>
      <c r="AG22" s="131"/>
      <c r="AH22" s="21">
        <v>0</v>
      </c>
      <c r="AI22" s="35"/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/>
      <c r="AQ22" s="36"/>
      <c r="AR22" s="36"/>
      <c r="AS22" s="36"/>
      <c r="AU22" s="35"/>
      <c r="AX22" s="49"/>
      <c r="AY22" s="24"/>
      <c r="AZ22" s="49"/>
      <c r="BA22" s="49"/>
      <c r="BB22" s="49"/>
      <c r="BC22" s="49"/>
      <c r="BD22" s="49"/>
      <c r="BE22" s="49"/>
      <c r="BF22" s="49"/>
      <c r="BG22" s="49"/>
      <c r="BH22" s="49"/>
      <c r="BI22" s="75"/>
      <c r="BJ22" s="35"/>
      <c r="BK22" s="24"/>
      <c r="BL22" s="24"/>
      <c r="BM22" s="24"/>
      <c r="BN22" s="21"/>
      <c r="BO22" s="120">
        <v>83</v>
      </c>
      <c r="BP22" s="38">
        <v>78.8</v>
      </c>
      <c r="BQ22" s="38">
        <v>1006.6</v>
      </c>
      <c r="BR22" s="38">
        <v>1007.8</v>
      </c>
      <c r="BS22" s="38" t="s">
        <v>66</v>
      </c>
      <c r="BT22" s="38">
        <v>1</v>
      </c>
      <c r="BU22" s="18">
        <v>8.4</v>
      </c>
      <c r="BV22" s="18">
        <v>2</v>
      </c>
      <c r="BW22" s="36" t="s">
        <v>67</v>
      </c>
      <c r="BX22" s="35">
        <v>9</v>
      </c>
      <c r="CC22" s="171">
        <f t="shared" si="2"/>
        <v>0</v>
      </c>
      <c r="CD22" s="171">
        <f t="shared" si="3"/>
        <v>0</v>
      </c>
      <c r="CE22" s="172">
        <f t="shared" si="4"/>
        <v>0</v>
      </c>
      <c r="CF22" s="171">
        <f t="shared" si="5"/>
        <v>0</v>
      </c>
    </row>
    <row r="23" spans="1:84" s="48" customFormat="1" x14ac:dyDescent="0.25">
      <c r="A23" s="93">
        <v>42490</v>
      </c>
      <c r="B23" s="47" t="str">
        <f t="shared" si="0"/>
        <v>16121</v>
      </c>
      <c r="C23" s="48" t="s">
        <v>42</v>
      </c>
      <c r="D23" s="36" t="s">
        <v>24</v>
      </c>
      <c r="E23" s="24">
        <v>3</v>
      </c>
      <c r="F23" s="24">
        <v>3</v>
      </c>
      <c r="G23" s="24" t="s">
        <v>110</v>
      </c>
      <c r="H23" s="24">
        <v>1935</v>
      </c>
      <c r="I23" s="24">
        <f t="shared" si="1"/>
        <v>1335</v>
      </c>
      <c r="J23" s="20" t="s">
        <v>67</v>
      </c>
      <c r="K23" s="18"/>
      <c r="L23" s="24">
        <v>0</v>
      </c>
      <c r="M23" s="24">
        <v>0</v>
      </c>
      <c r="N23" s="24">
        <v>0</v>
      </c>
      <c r="O23" s="24">
        <v>1</v>
      </c>
      <c r="P23" s="24">
        <v>1</v>
      </c>
      <c r="Q23" s="24">
        <v>1</v>
      </c>
      <c r="R23" s="24" t="s">
        <v>66</v>
      </c>
      <c r="S23" s="24" t="s">
        <v>63</v>
      </c>
      <c r="T23" s="24" t="s">
        <v>66</v>
      </c>
      <c r="U23" s="137"/>
      <c r="V23" s="24" t="s">
        <v>22</v>
      </c>
      <c r="W23" s="24" t="s">
        <v>42</v>
      </c>
      <c r="X23" s="24">
        <v>180</v>
      </c>
      <c r="Y23" s="137"/>
      <c r="Z23" s="24"/>
      <c r="AA23" s="24"/>
      <c r="AB23" s="24"/>
      <c r="AC23" s="131"/>
      <c r="AG23" s="131"/>
      <c r="AH23" s="21">
        <v>1</v>
      </c>
      <c r="AI23" s="35"/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/>
      <c r="AQ23" s="36"/>
      <c r="AR23" s="36"/>
      <c r="AS23" s="36"/>
      <c r="AT23" s="36"/>
      <c r="AU23" s="35"/>
      <c r="AX23" s="49"/>
      <c r="AY23" s="24"/>
      <c r="AZ23" s="49"/>
      <c r="BA23" s="49"/>
      <c r="BB23" s="49"/>
      <c r="BC23" s="49"/>
      <c r="BD23" s="49"/>
      <c r="BE23" s="49"/>
      <c r="BF23" s="49"/>
      <c r="BG23" s="49"/>
      <c r="BH23" s="49"/>
      <c r="BI23" s="75"/>
      <c r="BJ23" s="35"/>
      <c r="BK23" s="24"/>
      <c r="BL23" s="24"/>
      <c r="BM23" s="24"/>
      <c r="BN23" s="21"/>
      <c r="BO23" s="120">
        <v>83</v>
      </c>
      <c r="BP23" s="38">
        <v>78.8</v>
      </c>
      <c r="BQ23" s="38">
        <v>1006.6</v>
      </c>
      <c r="BR23" s="38">
        <v>1007.8</v>
      </c>
      <c r="BS23" s="38" t="s">
        <v>66</v>
      </c>
      <c r="BT23" s="38">
        <v>1</v>
      </c>
      <c r="BU23" s="18">
        <v>9.4</v>
      </c>
      <c r="BV23" s="18">
        <v>1</v>
      </c>
      <c r="BW23" s="36" t="s">
        <v>67</v>
      </c>
      <c r="BX23" s="35">
        <v>9</v>
      </c>
      <c r="CC23" s="171">
        <f t="shared" si="2"/>
        <v>0</v>
      </c>
      <c r="CD23" s="171">
        <f t="shared" si="3"/>
        <v>0</v>
      </c>
      <c r="CE23" s="172">
        <f t="shared" si="4"/>
        <v>0</v>
      </c>
      <c r="CF23" s="171">
        <f t="shared" si="5"/>
        <v>0</v>
      </c>
    </row>
    <row r="24" spans="1:84" s="48" customFormat="1" x14ac:dyDescent="0.25">
      <c r="A24" s="93">
        <v>42490</v>
      </c>
      <c r="B24" s="47" t="str">
        <f t="shared" si="0"/>
        <v>16121</v>
      </c>
      <c r="C24" s="48" t="s">
        <v>42</v>
      </c>
      <c r="D24" s="36" t="s">
        <v>24</v>
      </c>
      <c r="E24" s="24">
        <v>3</v>
      </c>
      <c r="F24" s="24">
        <v>4</v>
      </c>
      <c r="G24" s="24" t="s">
        <v>110</v>
      </c>
      <c r="H24" s="24">
        <v>1922</v>
      </c>
      <c r="I24" s="24">
        <f t="shared" si="1"/>
        <v>1322</v>
      </c>
      <c r="J24" s="20" t="s">
        <v>67</v>
      </c>
      <c r="K24" s="18"/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/>
      <c r="S24" s="24"/>
      <c r="T24" s="24"/>
      <c r="U24" s="137"/>
      <c r="V24" s="24"/>
      <c r="W24" s="24"/>
      <c r="X24" s="24"/>
      <c r="Y24" s="137"/>
      <c r="Z24" s="24"/>
      <c r="AA24" s="24"/>
      <c r="AB24" s="24"/>
      <c r="AC24" s="131"/>
      <c r="AG24" s="131"/>
      <c r="AH24" s="21">
        <v>0</v>
      </c>
      <c r="AI24" s="35"/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/>
      <c r="AQ24" s="36"/>
      <c r="AR24" s="36"/>
      <c r="AS24" s="36"/>
      <c r="AT24" s="36"/>
      <c r="AU24" s="35"/>
      <c r="AX24" s="49"/>
      <c r="AY24" s="24"/>
      <c r="AZ24" s="49"/>
      <c r="BA24" s="49"/>
      <c r="BB24" s="49"/>
      <c r="BC24" s="49"/>
      <c r="BD24" s="49"/>
      <c r="BE24" s="49"/>
      <c r="BF24" s="49"/>
      <c r="BG24" s="49"/>
      <c r="BH24" s="49"/>
      <c r="BI24" s="75"/>
      <c r="BJ24" s="35"/>
      <c r="BK24" s="24"/>
      <c r="BL24" s="24"/>
      <c r="BM24" s="24"/>
      <c r="BN24" s="21"/>
      <c r="BO24" s="120">
        <v>83</v>
      </c>
      <c r="BP24" s="38">
        <v>78.8</v>
      </c>
      <c r="BQ24" s="38">
        <v>1006.6</v>
      </c>
      <c r="BR24" s="38">
        <v>1007.8</v>
      </c>
      <c r="BS24" s="38" t="s">
        <v>66</v>
      </c>
      <c r="BT24" s="38">
        <v>1</v>
      </c>
      <c r="BU24" s="18">
        <v>3.8</v>
      </c>
      <c r="BV24" s="18">
        <v>0</v>
      </c>
      <c r="BW24" s="36" t="s">
        <v>67</v>
      </c>
      <c r="BX24" s="35">
        <v>9</v>
      </c>
      <c r="CC24" s="171">
        <f t="shared" si="2"/>
        <v>0</v>
      </c>
      <c r="CD24" s="171">
        <f t="shared" si="3"/>
        <v>0</v>
      </c>
      <c r="CE24" s="172">
        <f t="shared" si="4"/>
        <v>0</v>
      </c>
      <c r="CF24" s="171">
        <f t="shared" si="5"/>
        <v>0</v>
      </c>
    </row>
    <row r="25" spans="1:84" s="48" customFormat="1" x14ac:dyDescent="0.25">
      <c r="A25" s="93">
        <v>42490</v>
      </c>
      <c r="B25" s="47" t="str">
        <f t="shared" si="0"/>
        <v>16121</v>
      </c>
      <c r="C25" s="48" t="s">
        <v>42</v>
      </c>
      <c r="D25" s="36" t="s">
        <v>24</v>
      </c>
      <c r="E25" s="24">
        <v>3</v>
      </c>
      <c r="F25" s="24">
        <v>5</v>
      </c>
      <c r="G25" s="24" t="s">
        <v>110</v>
      </c>
      <c r="H25" s="24">
        <v>1907</v>
      </c>
      <c r="I25" s="24">
        <f t="shared" si="1"/>
        <v>1307</v>
      </c>
      <c r="J25" s="20" t="s">
        <v>67</v>
      </c>
      <c r="K25" s="18"/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24"/>
      <c r="S25" s="24"/>
      <c r="T25" s="24"/>
      <c r="U25" s="137"/>
      <c r="V25" s="24"/>
      <c r="W25" s="24"/>
      <c r="X25" s="24"/>
      <c r="Y25" s="137"/>
      <c r="Z25" s="24"/>
      <c r="AA25" s="24"/>
      <c r="AB25" s="24"/>
      <c r="AC25" s="131"/>
      <c r="AG25" s="131"/>
      <c r="AH25" s="21">
        <v>0</v>
      </c>
      <c r="AI25" s="35"/>
      <c r="AJ25" s="24">
        <v>0</v>
      </c>
      <c r="AK25" s="24">
        <v>0</v>
      </c>
      <c r="AL25" s="24">
        <v>1</v>
      </c>
      <c r="AM25" s="24">
        <v>1</v>
      </c>
      <c r="AN25" s="24">
        <v>0</v>
      </c>
      <c r="AO25" s="24">
        <v>1</v>
      </c>
      <c r="AP25" s="24" t="s">
        <v>66</v>
      </c>
      <c r="AQ25" s="36" t="s">
        <v>66</v>
      </c>
      <c r="AR25" s="36" t="s">
        <v>66</v>
      </c>
      <c r="AS25" s="36"/>
      <c r="AT25" s="36" t="s">
        <v>22</v>
      </c>
      <c r="AU25" s="35" t="s">
        <v>42</v>
      </c>
      <c r="AV25" s="48">
        <v>150</v>
      </c>
      <c r="AX25" s="49" t="s">
        <v>23</v>
      </c>
      <c r="AY25" s="24" t="s">
        <v>47</v>
      </c>
      <c r="AZ25" s="49">
        <v>165</v>
      </c>
      <c r="BA25" s="49"/>
      <c r="BB25" s="49" t="s">
        <v>23</v>
      </c>
      <c r="BC25" s="49" t="s">
        <v>47</v>
      </c>
      <c r="BD25" s="49">
        <v>165</v>
      </c>
      <c r="BE25" s="49"/>
      <c r="BF25" s="49"/>
      <c r="BG25" s="49"/>
      <c r="BH25" s="49"/>
      <c r="BI25" s="75"/>
      <c r="BJ25" s="35"/>
      <c r="BK25" s="24"/>
      <c r="BL25" s="24"/>
      <c r="BM25" s="24"/>
      <c r="BN25" s="21">
        <v>3</v>
      </c>
      <c r="BO25" s="120">
        <v>83</v>
      </c>
      <c r="BP25" s="38">
        <v>78.8</v>
      </c>
      <c r="BQ25" s="38">
        <v>1006.6</v>
      </c>
      <c r="BR25" s="38">
        <v>1007.8</v>
      </c>
      <c r="BS25" s="38" t="s">
        <v>66</v>
      </c>
      <c r="BT25" s="38">
        <v>1</v>
      </c>
      <c r="BU25" s="18">
        <v>8.4</v>
      </c>
      <c r="BV25" s="18">
        <v>0</v>
      </c>
      <c r="BW25" s="36" t="s">
        <v>67</v>
      </c>
      <c r="BX25" s="35">
        <v>9</v>
      </c>
      <c r="CC25" s="171">
        <f t="shared" si="2"/>
        <v>0</v>
      </c>
      <c r="CD25" s="171">
        <f t="shared" si="3"/>
        <v>0</v>
      </c>
      <c r="CE25" s="172">
        <f t="shared" si="4"/>
        <v>0</v>
      </c>
      <c r="CF25" s="171">
        <f t="shared" si="5"/>
        <v>0</v>
      </c>
    </row>
    <row r="26" spans="1:84" s="48" customFormat="1" x14ac:dyDescent="0.25">
      <c r="A26" s="93">
        <v>42490</v>
      </c>
      <c r="B26" s="47" t="str">
        <f t="shared" si="0"/>
        <v>16121</v>
      </c>
      <c r="C26" s="48" t="s">
        <v>42</v>
      </c>
      <c r="D26" s="36" t="s">
        <v>24</v>
      </c>
      <c r="E26" s="24">
        <v>3</v>
      </c>
      <c r="F26" s="24">
        <v>6</v>
      </c>
      <c r="G26" s="24" t="s">
        <v>110</v>
      </c>
      <c r="H26" s="24">
        <v>1852</v>
      </c>
      <c r="I26" s="24">
        <f t="shared" si="1"/>
        <v>1252</v>
      </c>
      <c r="J26" s="20" t="s">
        <v>67</v>
      </c>
      <c r="K26" s="18"/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24"/>
      <c r="S26" s="24"/>
      <c r="T26" s="24"/>
      <c r="U26" s="137"/>
      <c r="V26" s="24"/>
      <c r="W26" s="24"/>
      <c r="X26" s="24"/>
      <c r="Y26" s="137"/>
      <c r="Z26" s="24"/>
      <c r="AA26" s="24"/>
      <c r="AB26" s="24"/>
      <c r="AC26" s="131"/>
      <c r="AG26" s="131"/>
      <c r="AH26" s="21">
        <v>0</v>
      </c>
      <c r="AI26" s="35"/>
      <c r="AJ26" s="24">
        <v>0</v>
      </c>
      <c r="AK26" s="24">
        <v>0</v>
      </c>
      <c r="AL26" s="24">
        <v>0</v>
      </c>
      <c r="AM26" s="24">
        <v>0</v>
      </c>
      <c r="AN26" s="24">
        <v>1</v>
      </c>
      <c r="AO26" s="24">
        <v>1</v>
      </c>
      <c r="AP26" s="24" t="s">
        <v>66</v>
      </c>
      <c r="AQ26" s="36" t="s">
        <v>66</v>
      </c>
      <c r="AR26" s="36" t="s">
        <v>66</v>
      </c>
      <c r="AS26" s="36"/>
      <c r="AT26" s="36" t="s">
        <v>35</v>
      </c>
      <c r="AU26" s="35" t="s">
        <v>47</v>
      </c>
      <c r="AV26" s="48">
        <v>80</v>
      </c>
      <c r="AX26" s="49"/>
      <c r="AY26" s="24"/>
      <c r="AZ26" s="49"/>
      <c r="BA26" s="49"/>
      <c r="BB26" s="49"/>
      <c r="BC26" s="49"/>
      <c r="BD26" s="49"/>
      <c r="BE26" s="49"/>
      <c r="BF26" s="49"/>
      <c r="BG26" s="49"/>
      <c r="BH26" s="49"/>
      <c r="BI26" s="75"/>
      <c r="BJ26" s="35"/>
      <c r="BK26" s="24"/>
      <c r="BL26" s="24"/>
      <c r="BM26" s="24"/>
      <c r="BN26" s="21">
        <v>1</v>
      </c>
      <c r="BO26" s="120">
        <v>83</v>
      </c>
      <c r="BP26" s="38">
        <v>78.8</v>
      </c>
      <c r="BQ26" s="38">
        <v>1006.6</v>
      </c>
      <c r="BR26" s="38">
        <v>1007.8</v>
      </c>
      <c r="BS26" s="38" t="s">
        <v>66</v>
      </c>
      <c r="BT26" s="38">
        <v>1</v>
      </c>
      <c r="BU26" s="18">
        <v>6.6</v>
      </c>
      <c r="BV26" s="18">
        <v>0</v>
      </c>
      <c r="BW26" s="36" t="s">
        <v>67</v>
      </c>
      <c r="BX26" s="35">
        <v>9</v>
      </c>
      <c r="CC26" s="171">
        <f t="shared" si="2"/>
        <v>0</v>
      </c>
      <c r="CD26" s="171">
        <f t="shared" si="3"/>
        <v>0</v>
      </c>
      <c r="CE26" s="172">
        <f t="shared" si="4"/>
        <v>0</v>
      </c>
      <c r="CF26" s="171">
        <f t="shared" si="5"/>
        <v>0</v>
      </c>
    </row>
    <row r="27" spans="1:84" s="48" customFormat="1" x14ac:dyDescent="0.25">
      <c r="A27" s="93">
        <v>42490</v>
      </c>
      <c r="B27" s="47" t="str">
        <f t="shared" si="0"/>
        <v>16121</v>
      </c>
      <c r="C27" s="48" t="s">
        <v>42</v>
      </c>
      <c r="D27" s="36" t="s">
        <v>24</v>
      </c>
      <c r="E27" s="24">
        <v>3</v>
      </c>
      <c r="F27" s="24">
        <v>7</v>
      </c>
      <c r="G27" s="24" t="s">
        <v>110</v>
      </c>
      <c r="H27" s="24">
        <v>1837</v>
      </c>
      <c r="I27" s="24">
        <f t="shared" si="1"/>
        <v>1237</v>
      </c>
      <c r="J27" s="20" t="s">
        <v>67</v>
      </c>
      <c r="K27" s="18"/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24"/>
      <c r="S27" s="24"/>
      <c r="T27" s="24"/>
      <c r="U27" s="137"/>
      <c r="V27" s="24"/>
      <c r="W27" s="24"/>
      <c r="X27" s="24"/>
      <c r="Y27" s="137"/>
      <c r="Z27" s="24"/>
      <c r="AA27" s="24"/>
      <c r="AB27" s="24"/>
      <c r="AC27" s="131"/>
      <c r="AG27" s="131"/>
      <c r="AH27" s="21">
        <v>0</v>
      </c>
      <c r="AI27" s="35"/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/>
      <c r="AQ27" s="36"/>
      <c r="AR27" s="36"/>
      <c r="AS27" s="36"/>
      <c r="AT27" s="36"/>
      <c r="AU27" s="35"/>
      <c r="AX27" s="49"/>
      <c r="AY27" s="24"/>
      <c r="AZ27" s="49"/>
      <c r="BA27" s="49"/>
      <c r="BB27" s="49"/>
      <c r="BC27" s="49"/>
      <c r="BD27" s="49"/>
      <c r="BE27" s="49"/>
      <c r="BF27" s="49"/>
      <c r="BG27" s="49"/>
      <c r="BH27" s="49"/>
      <c r="BI27" s="75"/>
      <c r="BJ27" s="35"/>
      <c r="BK27" s="24"/>
      <c r="BL27" s="24"/>
      <c r="BM27" s="24"/>
      <c r="BN27" s="21"/>
      <c r="BO27" s="120">
        <v>83</v>
      </c>
      <c r="BP27" s="38">
        <v>78.8</v>
      </c>
      <c r="BQ27" s="38">
        <v>1006.6</v>
      </c>
      <c r="BR27" s="38">
        <v>1007.8</v>
      </c>
      <c r="BS27" s="38" t="s">
        <v>66</v>
      </c>
      <c r="BT27" s="38">
        <v>1</v>
      </c>
      <c r="BU27" s="18">
        <v>7.2</v>
      </c>
      <c r="BV27" s="18">
        <v>0</v>
      </c>
      <c r="BW27" s="36" t="s">
        <v>67</v>
      </c>
      <c r="BX27" s="35">
        <v>9</v>
      </c>
      <c r="CC27" s="171">
        <f t="shared" si="2"/>
        <v>0</v>
      </c>
      <c r="CD27" s="171">
        <f t="shared" si="3"/>
        <v>0</v>
      </c>
      <c r="CE27" s="172">
        <f t="shared" si="4"/>
        <v>0</v>
      </c>
      <c r="CF27" s="171">
        <f t="shared" si="5"/>
        <v>0</v>
      </c>
    </row>
    <row r="28" spans="1:84" s="56" customFormat="1" x14ac:dyDescent="0.25">
      <c r="A28" s="54">
        <v>42490</v>
      </c>
      <c r="B28" s="55" t="str">
        <f t="shared" si="0"/>
        <v>16121</v>
      </c>
      <c r="C28" s="56" t="s">
        <v>42</v>
      </c>
      <c r="D28" s="56" t="s">
        <v>24</v>
      </c>
      <c r="E28" s="57">
        <v>3</v>
      </c>
      <c r="F28" s="57">
        <v>8</v>
      </c>
      <c r="G28" s="57" t="s">
        <v>110</v>
      </c>
      <c r="H28" s="57">
        <v>1820</v>
      </c>
      <c r="I28" s="57">
        <f t="shared" si="1"/>
        <v>1220</v>
      </c>
      <c r="J28" s="63" t="s">
        <v>67</v>
      </c>
      <c r="K28" s="19"/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/>
      <c r="S28" s="57"/>
      <c r="T28" s="57"/>
      <c r="U28" s="138"/>
      <c r="V28" s="57"/>
      <c r="W28" s="57"/>
      <c r="X28" s="57"/>
      <c r="Y28" s="138"/>
      <c r="Z28" s="57"/>
      <c r="AA28" s="57"/>
      <c r="AB28" s="57"/>
      <c r="AC28" s="129"/>
      <c r="AG28" s="129"/>
      <c r="AH28" s="58">
        <v>0</v>
      </c>
      <c r="AI28" s="19"/>
      <c r="AJ28" s="57">
        <v>0</v>
      </c>
      <c r="AK28" s="57">
        <v>0</v>
      </c>
      <c r="AL28" s="57">
        <v>0</v>
      </c>
      <c r="AM28" s="57">
        <v>0</v>
      </c>
      <c r="AN28" s="57">
        <v>1</v>
      </c>
      <c r="AO28" s="57">
        <v>0</v>
      </c>
      <c r="AP28" s="57" t="s">
        <v>66</v>
      </c>
      <c r="AQ28" s="56" t="s">
        <v>66</v>
      </c>
      <c r="AR28" s="56" t="s">
        <v>66</v>
      </c>
      <c r="AT28" s="56" t="s">
        <v>22</v>
      </c>
      <c r="AU28" s="19" t="s">
        <v>47</v>
      </c>
      <c r="AV28" s="56">
        <v>60</v>
      </c>
      <c r="AX28" s="59"/>
      <c r="AY28" s="57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19"/>
      <c r="BK28" s="57"/>
      <c r="BL28" s="57"/>
      <c r="BM28" s="57"/>
      <c r="BN28" s="58">
        <v>1</v>
      </c>
      <c r="BO28" s="113">
        <v>83</v>
      </c>
      <c r="BP28" s="57">
        <v>78.8</v>
      </c>
      <c r="BQ28" s="57">
        <v>1006.6</v>
      </c>
      <c r="BR28" s="57">
        <v>1007.8</v>
      </c>
      <c r="BS28" s="57" t="s">
        <v>66</v>
      </c>
      <c r="BT28" s="57">
        <v>1</v>
      </c>
      <c r="BU28" s="61">
        <v>3.7</v>
      </c>
      <c r="BV28" s="19">
        <v>0</v>
      </c>
      <c r="BW28" s="56" t="s">
        <v>67</v>
      </c>
      <c r="BX28" s="56">
        <v>9</v>
      </c>
      <c r="CC28" s="171">
        <f t="shared" si="2"/>
        <v>0</v>
      </c>
      <c r="CD28" s="171">
        <f t="shared" si="3"/>
        <v>0</v>
      </c>
      <c r="CE28" s="172">
        <f t="shared" si="4"/>
        <v>0</v>
      </c>
      <c r="CF28" s="171">
        <f t="shared" si="5"/>
        <v>0</v>
      </c>
    </row>
    <row r="29" spans="1:84" s="48" customFormat="1" x14ac:dyDescent="0.25">
      <c r="A29" s="46">
        <v>42489</v>
      </c>
      <c r="B29" s="47" t="str">
        <f t="shared" si="0"/>
        <v>16120</v>
      </c>
      <c r="C29" s="48" t="s">
        <v>42</v>
      </c>
      <c r="D29" s="36" t="s">
        <v>87</v>
      </c>
      <c r="E29" s="24">
        <v>4</v>
      </c>
      <c r="F29" s="24">
        <v>1</v>
      </c>
      <c r="G29" s="24" t="s">
        <v>110</v>
      </c>
      <c r="H29" s="24">
        <v>1838</v>
      </c>
      <c r="I29" s="24">
        <f t="shared" si="1"/>
        <v>1238</v>
      </c>
      <c r="J29" s="20" t="s">
        <v>67</v>
      </c>
      <c r="K29" s="18"/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/>
      <c r="S29" s="24"/>
      <c r="T29" s="24"/>
      <c r="U29" s="137"/>
      <c r="V29" s="24"/>
      <c r="W29" s="24"/>
      <c r="X29" s="24"/>
      <c r="Y29" s="137"/>
      <c r="Z29" s="24"/>
      <c r="AA29" s="24"/>
      <c r="AB29" s="24"/>
      <c r="AC29" s="131"/>
      <c r="AG29" s="131"/>
      <c r="AH29" s="21">
        <v>0</v>
      </c>
      <c r="AI29" s="35"/>
      <c r="AJ29" s="24">
        <v>0</v>
      </c>
      <c r="AK29" s="24">
        <v>0</v>
      </c>
      <c r="AL29" s="24">
        <v>0</v>
      </c>
      <c r="AM29" s="24">
        <v>1</v>
      </c>
      <c r="AN29" s="24">
        <v>1</v>
      </c>
      <c r="AO29" s="24">
        <v>1</v>
      </c>
      <c r="AP29" s="24"/>
      <c r="AQ29" s="38"/>
      <c r="AR29" s="38" t="s">
        <v>63</v>
      </c>
      <c r="AS29" s="38"/>
      <c r="AT29" s="36" t="s">
        <v>22</v>
      </c>
      <c r="AU29" s="35" t="s">
        <v>35</v>
      </c>
      <c r="AV29" s="36">
        <v>170</v>
      </c>
      <c r="AX29" s="49" t="s">
        <v>119</v>
      </c>
      <c r="AY29" s="24" t="s">
        <v>35</v>
      </c>
      <c r="AZ29" s="49">
        <v>170</v>
      </c>
      <c r="BA29" s="49"/>
      <c r="BB29" s="49" t="s">
        <v>22</v>
      </c>
      <c r="BC29" s="49" t="s">
        <v>22</v>
      </c>
      <c r="BD29" s="49">
        <v>100</v>
      </c>
      <c r="BE29" s="49"/>
      <c r="BF29" s="49"/>
      <c r="BG29" s="49"/>
      <c r="BH29" s="49"/>
      <c r="BI29" s="84"/>
      <c r="BJ29" s="35"/>
      <c r="BK29" s="40"/>
      <c r="BL29" s="24"/>
      <c r="BM29" s="40"/>
      <c r="BN29" s="21">
        <v>3</v>
      </c>
      <c r="BO29" s="24">
        <v>78.599999999999994</v>
      </c>
      <c r="BP29" s="24">
        <v>77.5</v>
      </c>
      <c r="BQ29" s="24">
        <v>1005.5</v>
      </c>
      <c r="BR29" s="24">
        <v>1005.1</v>
      </c>
      <c r="BS29" s="24" t="s">
        <v>66</v>
      </c>
      <c r="BT29" s="24">
        <v>1</v>
      </c>
      <c r="BU29" s="86">
        <v>21.8</v>
      </c>
      <c r="BV29" s="86">
        <v>1</v>
      </c>
      <c r="BW29" s="44" t="s">
        <v>67</v>
      </c>
      <c r="BX29" s="35">
        <v>10</v>
      </c>
      <c r="CC29" s="171">
        <f t="shared" si="2"/>
        <v>0</v>
      </c>
      <c r="CD29" s="171">
        <f t="shared" si="3"/>
        <v>0</v>
      </c>
      <c r="CE29" s="172">
        <f t="shared" si="4"/>
        <v>0</v>
      </c>
      <c r="CF29" s="171">
        <f t="shared" si="5"/>
        <v>0</v>
      </c>
    </row>
    <row r="30" spans="1:84" s="48" customFormat="1" x14ac:dyDescent="0.25">
      <c r="A30" s="46">
        <v>42489</v>
      </c>
      <c r="B30" s="47" t="str">
        <f t="shared" si="0"/>
        <v>16120</v>
      </c>
      <c r="C30" s="48" t="s">
        <v>42</v>
      </c>
      <c r="D30" s="36" t="s">
        <v>87</v>
      </c>
      <c r="E30" s="24">
        <v>4</v>
      </c>
      <c r="F30" s="24">
        <v>2</v>
      </c>
      <c r="G30" s="24" t="s">
        <v>110</v>
      </c>
      <c r="H30" s="24">
        <v>1828</v>
      </c>
      <c r="I30" s="24">
        <f t="shared" si="1"/>
        <v>1228</v>
      </c>
      <c r="J30" s="20" t="s">
        <v>67</v>
      </c>
      <c r="K30" s="18"/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/>
      <c r="S30" s="24"/>
      <c r="T30" s="24"/>
      <c r="U30" s="137"/>
      <c r="V30" s="24"/>
      <c r="W30" s="24"/>
      <c r="X30" s="24"/>
      <c r="Y30" s="137"/>
      <c r="Z30" s="24"/>
      <c r="AA30" s="24"/>
      <c r="AB30" s="24"/>
      <c r="AC30" s="131"/>
      <c r="AG30" s="131"/>
      <c r="AH30" s="21">
        <v>0</v>
      </c>
      <c r="AI30" s="35"/>
      <c r="AJ30" s="24">
        <v>0</v>
      </c>
      <c r="AK30" s="24">
        <v>1</v>
      </c>
      <c r="AL30" s="24">
        <v>0</v>
      </c>
      <c r="AM30" s="24">
        <v>0</v>
      </c>
      <c r="AN30" s="24">
        <v>1</v>
      </c>
      <c r="AO30" s="24">
        <v>0</v>
      </c>
      <c r="AP30" s="24"/>
      <c r="AQ30" s="38"/>
      <c r="AR30" s="38" t="s">
        <v>63</v>
      </c>
      <c r="AS30" s="38"/>
      <c r="AT30" s="36" t="s">
        <v>23</v>
      </c>
      <c r="AU30" s="35" t="s">
        <v>35</v>
      </c>
      <c r="AV30" s="36">
        <v>140</v>
      </c>
      <c r="AX30" s="49" t="s">
        <v>35</v>
      </c>
      <c r="AY30" s="24" t="s">
        <v>22</v>
      </c>
      <c r="AZ30" s="49">
        <v>180</v>
      </c>
      <c r="BA30" s="49"/>
      <c r="BB30" s="49"/>
      <c r="BC30" s="49"/>
      <c r="BD30" s="49"/>
      <c r="BE30" s="49"/>
      <c r="BF30" s="49"/>
      <c r="BG30" s="49"/>
      <c r="BH30" s="49"/>
      <c r="BI30" s="75"/>
      <c r="BJ30" s="35"/>
      <c r="BK30" s="40"/>
      <c r="BL30" s="24"/>
      <c r="BM30" s="40"/>
      <c r="BN30" s="21">
        <v>2</v>
      </c>
      <c r="BO30" s="24">
        <v>78.599999999999994</v>
      </c>
      <c r="BP30" s="24">
        <v>77.5</v>
      </c>
      <c r="BQ30" s="24">
        <v>1005.5</v>
      </c>
      <c r="BR30" s="24">
        <v>1005.1</v>
      </c>
      <c r="BS30" s="24" t="s">
        <v>66</v>
      </c>
      <c r="BT30" s="24">
        <v>0</v>
      </c>
      <c r="BU30" s="18">
        <v>18.3</v>
      </c>
      <c r="BV30" s="18">
        <v>2</v>
      </c>
      <c r="BW30" s="44" t="s">
        <v>67</v>
      </c>
      <c r="BX30" s="35">
        <v>10</v>
      </c>
      <c r="CC30" s="171">
        <f t="shared" si="2"/>
        <v>0</v>
      </c>
      <c r="CD30" s="171">
        <f t="shared" si="3"/>
        <v>0</v>
      </c>
      <c r="CE30" s="172">
        <f t="shared" si="4"/>
        <v>0</v>
      </c>
      <c r="CF30" s="171">
        <f t="shared" si="5"/>
        <v>0</v>
      </c>
    </row>
    <row r="31" spans="1:84" s="48" customFormat="1" x14ac:dyDescent="0.25">
      <c r="A31" s="46">
        <v>42489</v>
      </c>
      <c r="B31" s="47" t="str">
        <f t="shared" si="0"/>
        <v>16120</v>
      </c>
      <c r="C31" s="48" t="s">
        <v>42</v>
      </c>
      <c r="D31" s="36" t="s">
        <v>87</v>
      </c>
      <c r="E31" s="24">
        <v>4</v>
      </c>
      <c r="F31" s="24">
        <v>3</v>
      </c>
      <c r="G31" s="24" t="s">
        <v>110</v>
      </c>
      <c r="H31" s="24">
        <v>1816</v>
      </c>
      <c r="I31" s="24">
        <f t="shared" si="1"/>
        <v>1216</v>
      </c>
      <c r="J31" s="20" t="s">
        <v>67</v>
      </c>
      <c r="K31" s="18"/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/>
      <c r="S31" s="24"/>
      <c r="T31" s="24"/>
      <c r="U31" s="137"/>
      <c r="V31" s="24"/>
      <c r="W31" s="24"/>
      <c r="X31" s="24"/>
      <c r="Y31" s="137"/>
      <c r="Z31" s="24"/>
      <c r="AA31" s="24"/>
      <c r="AB31" s="24"/>
      <c r="AC31" s="131"/>
      <c r="AG31" s="131"/>
      <c r="AH31" s="21">
        <v>0</v>
      </c>
      <c r="AI31" s="35"/>
      <c r="AJ31" s="24">
        <v>0</v>
      </c>
      <c r="AK31" s="24">
        <v>0</v>
      </c>
      <c r="AL31" s="24">
        <v>1</v>
      </c>
      <c r="AM31" s="24">
        <v>0</v>
      </c>
      <c r="AN31" s="24">
        <v>0</v>
      </c>
      <c r="AO31" s="24">
        <v>0</v>
      </c>
      <c r="AP31" s="24"/>
      <c r="AQ31" s="36"/>
      <c r="AR31" s="36" t="s">
        <v>66</v>
      </c>
      <c r="AS31" s="36"/>
      <c r="AT31" s="36" t="s">
        <v>23</v>
      </c>
      <c r="AU31" s="35" t="s">
        <v>35</v>
      </c>
      <c r="AV31" s="36">
        <v>220</v>
      </c>
      <c r="AX31" s="49"/>
      <c r="AY31" s="24"/>
      <c r="AZ31" s="49"/>
      <c r="BA31" s="49"/>
      <c r="BB31" s="49"/>
      <c r="BC31" s="49"/>
      <c r="BD31" s="49"/>
      <c r="BE31" s="49"/>
      <c r="BF31" s="49"/>
      <c r="BG31" s="49"/>
      <c r="BH31" s="49"/>
      <c r="BI31" s="75"/>
      <c r="BJ31" s="35"/>
      <c r="BK31" s="40"/>
      <c r="BL31" s="24"/>
      <c r="BM31" s="40"/>
      <c r="BN31" s="21">
        <v>1</v>
      </c>
      <c r="BO31" s="24">
        <v>78.599999999999994</v>
      </c>
      <c r="BP31" s="24">
        <v>77.5</v>
      </c>
      <c r="BQ31" s="24">
        <v>1005.5</v>
      </c>
      <c r="BR31" s="24">
        <v>1005.1</v>
      </c>
      <c r="BS31" s="24" t="s">
        <v>66</v>
      </c>
      <c r="BT31" s="24">
        <v>1</v>
      </c>
      <c r="BU31" s="18">
        <v>17.3</v>
      </c>
      <c r="BV31" s="18">
        <v>2</v>
      </c>
      <c r="BW31" s="44" t="s">
        <v>67</v>
      </c>
      <c r="BX31" s="35">
        <v>10</v>
      </c>
      <c r="CC31" s="171">
        <f t="shared" si="2"/>
        <v>0</v>
      </c>
      <c r="CD31" s="171">
        <f t="shared" si="3"/>
        <v>0</v>
      </c>
      <c r="CE31" s="172">
        <f t="shared" si="4"/>
        <v>0</v>
      </c>
      <c r="CF31" s="171">
        <f t="shared" si="5"/>
        <v>0</v>
      </c>
    </row>
    <row r="32" spans="1:84" s="48" customFormat="1" x14ac:dyDescent="0.25">
      <c r="A32" s="46">
        <v>42489</v>
      </c>
      <c r="B32" s="47" t="str">
        <f t="shared" si="0"/>
        <v>16120</v>
      </c>
      <c r="C32" s="48" t="s">
        <v>42</v>
      </c>
      <c r="D32" s="36" t="s">
        <v>87</v>
      </c>
      <c r="E32" s="24">
        <v>4</v>
      </c>
      <c r="F32" s="24">
        <v>4</v>
      </c>
      <c r="G32" s="24" t="s">
        <v>110</v>
      </c>
      <c r="H32" s="24">
        <v>1758</v>
      </c>
      <c r="I32" s="24">
        <f t="shared" si="1"/>
        <v>1158</v>
      </c>
      <c r="J32" s="20" t="s">
        <v>67</v>
      </c>
      <c r="K32" s="18"/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/>
      <c r="S32" s="24"/>
      <c r="T32" s="24"/>
      <c r="U32" s="137"/>
      <c r="V32" s="24"/>
      <c r="W32" s="24"/>
      <c r="X32" s="24"/>
      <c r="Y32" s="137"/>
      <c r="Z32" s="24"/>
      <c r="AA32" s="24"/>
      <c r="AB32" s="24"/>
      <c r="AC32" s="131"/>
      <c r="AG32" s="131"/>
      <c r="AH32" s="21">
        <v>0</v>
      </c>
      <c r="AI32" s="35"/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/>
      <c r="AQ32" s="36"/>
      <c r="AR32" s="36"/>
      <c r="AS32" s="36"/>
      <c r="AU32" s="35"/>
      <c r="AX32" s="49"/>
      <c r="AY32" s="24"/>
      <c r="AZ32" s="49"/>
      <c r="BA32" s="49"/>
      <c r="BB32" s="49"/>
      <c r="BC32" s="49"/>
      <c r="BD32" s="49"/>
      <c r="BE32" s="49"/>
      <c r="BF32" s="49"/>
      <c r="BG32" s="49"/>
      <c r="BH32" s="49"/>
      <c r="BI32" s="75"/>
      <c r="BJ32" s="35"/>
      <c r="BK32" s="40"/>
      <c r="BL32" s="24"/>
      <c r="BM32" s="40"/>
      <c r="BN32" s="21"/>
      <c r="BO32" s="24">
        <v>78.599999999999994</v>
      </c>
      <c r="BP32" s="24">
        <v>77.5</v>
      </c>
      <c r="BQ32" s="24">
        <v>1005.5</v>
      </c>
      <c r="BR32" s="24">
        <v>1005.1</v>
      </c>
      <c r="BS32" s="24" t="s">
        <v>66</v>
      </c>
      <c r="BT32" s="24">
        <v>0</v>
      </c>
      <c r="BU32" s="18">
        <v>18.899999999999999</v>
      </c>
      <c r="BV32" s="18">
        <v>2</v>
      </c>
      <c r="BW32" s="44" t="s">
        <v>67</v>
      </c>
      <c r="BX32" s="35">
        <v>10</v>
      </c>
      <c r="CC32" s="171">
        <f t="shared" si="2"/>
        <v>0</v>
      </c>
      <c r="CD32" s="171">
        <f t="shared" si="3"/>
        <v>0</v>
      </c>
      <c r="CE32" s="172">
        <f t="shared" si="4"/>
        <v>0</v>
      </c>
      <c r="CF32" s="171">
        <f t="shared" si="5"/>
        <v>0</v>
      </c>
    </row>
    <row r="33" spans="1:84" s="56" customFormat="1" x14ac:dyDescent="0.25">
      <c r="A33" s="54">
        <v>42489</v>
      </c>
      <c r="B33" s="55" t="str">
        <f t="shared" si="0"/>
        <v>16120</v>
      </c>
      <c r="C33" s="56" t="s">
        <v>42</v>
      </c>
      <c r="D33" s="36" t="s">
        <v>87</v>
      </c>
      <c r="E33" s="57">
        <v>4</v>
      </c>
      <c r="F33" s="57">
        <v>5</v>
      </c>
      <c r="G33" s="57" t="s">
        <v>110</v>
      </c>
      <c r="H33" s="57">
        <v>1746</v>
      </c>
      <c r="I33" s="57">
        <f t="shared" si="1"/>
        <v>1146</v>
      </c>
      <c r="J33" s="20" t="s">
        <v>67</v>
      </c>
      <c r="K33" s="19"/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57"/>
      <c r="S33" s="57"/>
      <c r="T33" s="57"/>
      <c r="U33" s="138"/>
      <c r="V33" s="57"/>
      <c r="W33" s="57"/>
      <c r="X33" s="57"/>
      <c r="Y33" s="138"/>
      <c r="Z33" s="57"/>
      <c r="AA33" s="57"/>
      <c r="AB33" s="57"/>
      <c r="AC33" s="129"/>
      <c r="AG33" s="129"/>
      <c r="AH33" s="58">
        <v>0</v>
      </c>
      <c r="AI33" s="19"/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57"/>
      <c r="AU33" s="19"/>
      <c r="AX33" s="59"/>
      <c r="AY33" s="57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19"/>
      <c r="BK33" s="64"/>
      <c r="BL33" s="57"/>
      <c r="BM33" s="64"/>
      <c r="BN33" s="58"/>
      <c r="BO33" s="24">
        <v>78.599999999999994</v>
      </c>
      <c r="BP33" s="24">
        <v>77.5</v>
      </c>
      <c r="BQ33" s="24">
        <v>1005.5</v>
      </c>
      <c r="BR33" s="24">
        <v>1005.1</v>
      </c>
      <c r="BS33" s="24" t="s">
        <v>66</v>
      </c>
      <c r="BT33" s="57">
        <v>2</v>
      </c>
      <c r="BU33" s="61">
        <v>6.9</v>
      </c>
      <c r="BV33" s="18">
        <v>2</v>
      </c>
      <c r="BW33" s="44" t="s">
        <v>67</v>
      </c>
      <c r="BX33" s="56">
        <v>10</v>
      </c>
      <c r="CC33" s="171">
        <f t="shared" si="2"/>
        <v>0</v>
      </c>
      <c r="CD33" s="171">
        <f t="shared" si="3"/>
        <v>0</v>
      </c>
      <c r="CE33" s="172">
        <f t="shared" si="4"/>
        <v>0</v>
      </c>
      <c r="CF33" s="171">
        <f t="shared" si="5"/>
        <v>0</v>
      </c>
    </row>
    <row r="34" spans="1:84" s="48" customFormat="1" x14ac:dyDescent="0.25">
      <c r="A34" s="46">
        <v>42489</v>
      </c>
      <c r="B34" s="47" t="str">
        <f t="shared" si="0"/>
        <v>16120</v>
      </c>
      <c r="C34" s="48" t="s">
        <v>42</v>
      </c>
      <c r="D34" s="36" t="s">
        <v>87</v>
      </c>
      <c r="E34" s="24">
        <v>5</v>
      </c>
      <c r="F34" s="24">
        <v>1</v>
      </c>
      <c r="G34" s="24" t="s">
        <v>110</v>
      </c>
      <c r="H34" s="24">
        <v>1848</v>
      </c>
      <c r="I34" s="24">
        <f t="shared" si="1"/>
        <v>1248</v>
      </c>
      <c r="J34" s="20" t="s">
        <v>67</v>
      </c>
      <c r="K34" s="18"/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/>
      <c r="S34" s="24"/>
      <c r="T34" s="24"/>
      <c r="U34" s="137"/>
      <c r="V34" s="24"/>
      <c r="W34" s="24"/>
      <c r="X34" s="24"/>
      <c r="Y34" s="137"/>
      <c r="Z34" s="24"/>
      <c r="AA34" s="24"/>
      <c r="AB34" s="24"/>
      <c r="AC34" s="131"/>
      <c r="AG34" s="131"/>
      <c r="AH34" s="21">
        <v>0</v>
      </c>
      <c r="AI34" s="35"/>
      <c r="AJ34" s="24">
        <v>0</v>
      </c>
      <c r="AK34" s="24">
        <v>0</v>
      </c>
      <c r="AL34" s="24">
        <v>0</v>
      </c>
      <c r="AM34" s="24">
        <v>0</v>
      </c>
      <c r="AN34" s="24">
        <v>1</v>
      </c>
      <c r="AO34" s="24">
        <v>0</v>
      </c>
      <c r="AP34" s="24"/>
      <c r="AQ34" s="38"/>
      <c r="AR34" s="38" t="s">
        <v>66</v>
      </c>
      <c r="AS34" s="38"/>
      <c r="AT34" s="36" t="s">
        <v>22</v>
      </c>
      <c r="AU34" s="35" t="s">
        <v>22</v>
      </c>
      <c r="AV34" s="36">
        <v>20</v>
      </c>
      <c r="AX34" s="49"/>
      <c r="AY34" s="24"/>
      <c r="AZ34" s="49"/>
      <c r="BA34" s="49"/>
      <c r="BB34" s="49"/>
      <c r="BC34" s="49"/>
      <c r="BD34" s="49"/>
      <c r="BE34" s="49"/>
      <c r="BF34" s="49"/>
      <c r="BG34" s="49"/>
      <c r="BH34" s="49"/>
      <c r="BI34" s="84"/>
      <c r="BJ34" s="49"/>
      <c r="BK34" s="49"/>
      <c r="BL34" s="49"/>
      <c r="BM34" s="49"/>
      <c r="BN34" s="50">
        <v>1</v>
      </c>
      <c r="BO34" s="49">
        <v>78.400000000000006</v>
      </c>
      <c r="BP34" s="49">
        <v>77.8</v>
      </c>
      <c r="BQ34" s="49">
        <v>1006.1</v>
      </c>
      <c r="BR34" s="49">
        <v>1005.5</v>
      </c>
      <c r="BS34" s="49" t="s">
        <v>66</v>
      </c>
      <c r="BT34" s="24">
        <v>0</v>
      </c>
      <c r="BU34" s="24">
        <v>22.1</v>
      </c>
      <c r="BV34" s="24">
        <v>1</v>
      </c>
      <c r="BW34" s="24" t="s">
        <v>67</v>
      </c>
      <c r="BX34" s="24">
        <v>10</v>
      </c>
      <c r="CC34" s="171">
        <f t="shared" si="2"/>
        <v>0</v>
      </c>
      <c r="CD34" s="171">
        <f t="shared" si="3"/>
        <v>0</v>
      </c>
      <c r="CE34" s="172">
        <f t="shared" si="4"/>
        <v>0</v>
      </c>
      <c r="CF34" s="171">
        <f t="shared" si="5"/>
        <v>0</v>
      </c>
    </row>
    <row r="35" spans="1:84" s="48" customFormat="1" x14ac:dyDescent="0.25">
      <c r="A35" s="46">
        <v>42489</v>
      </c>
      <c r="B35" s="47" t="str">
        <f t="shared" si="0"/>
        <v>16120</v>
      </c>
      <c r="C35" s="48" t="s">
        <v>42</v>
      </c>
      <c r="D35" s="36" t="s">
        <v>87</v>
      </c>
      <c r="E35" s="24">
        <v>5</v>
      </c>
      <c r="F35" s="24">
        <v>2</v>
      </c>
      <c r="G35" s="24" t="s">
        <v>110</v>
      </c>
      <c r="H35" s="24">
        <v>1859</v>
      </c>
      <c r="I35" s="24">
        <f t="shared" si="1"/>
        <v>1259</v>
      </c>
      <c r="J35" s="20" t="s">
        <v>67</v>
      </c>
      <c r="K35" s="18"/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/>
      <c r="S35" s="24"/>
      <c r="T35" s="24"/>
      <c r="U35" s="137"/>
      <c r="V35" s="24"/>
      <c r="W35" s="24"/>
      <c r="X35" s="24"/>
      <c r="Y35" s="137"/>
      <c r="Z35" s="24"/>
      <c r="AA35" s="24"/>
      <c r="AB35" s="24"/>
      <c r="AC35" s="131"/>
      <c r="AG35" s="131"/>
      <c r="AH35" s="21">
        <v>0</v>
      </c>
      <c r="AI35" s="35"/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/>
      <c r="AQ35" s="38"/>
      <c r="AR35" s="38"/>
      <c r="AS35" s="38"/>
      <c r="AU35" s="35"/>
      <c r="AX35" s="49"/>
      <c r="AY35" s="24"/>
      <c r="AZ35" s="49"/>
      <c r="BA35" s="49"/>
      <c r="BB35" s="49"/>
      <c r="BC35" s="49"/>
      <c r="BD35" s="49"/>
      <c r="BE35" s="49"/>
      <c r="BF35" s="49"/>
      <c r="BG35" s="49"/>
      <c r="BH35" s="49"/>
      <c r="BI35" s="75"/>
      <c r="BJ35" s="49"/>
      <c r="BK35" s="49"/>
      <c r="BL35" s="49"/>
      <c r="BM35" s="49"/>
      <c r="BN35" s="50"/>
      <c r="BO35" s="49">
        <v>78.400000000000006</v>
      </c>
      <c r="BP35" s="49">
        <v>77.8</v>
      </c>
      <c r="BQ35" s="49">
        <v>1006.1</v>
      </c>
      <c r="BR35" s="49">
        <v>1005.5</v>
      </c>
      <c r="BS35" s="49" t="s">
        <v>66</v>
      </c>
      <c r="BT35" s="24">
        <v>1</v>
      </c>
      <c r="BU35" s="24">
        <v>15.8</v>
      </c>
      <c r="BV35" s="24">
        <v>1</v>
      </c>
      <c r="BW35" s="24" t="s">
        <v>67</v>
      </c>
      <c r="BX35" s="24">
        <v>10</v>
      </c>
      <c r="CC35" s="171">
        <f t="shared" si="2"/>
        <v>0</v>
      </c>
      <c r="CD35" s="171">
        <f t="shared" si="3"/>
        <v>0</v>
      </c>
      <c r="CE35" s="172">
        <f t="shared" si="4"/>
        <v>0</v>
      </c>
      <c r="CF35" s="171">
        <f t="shared" si="5"/>
        <v>0</v>
      </c>
    </row>
    <row r="36" spans="1:84" s="48" customFormat="1" x14ac:dyDescent="0.25">
      <c r="A36" s="46">
        <v>42489</v>
      </c>
      <c r="B36" s="47" t="str">
        <f t="shared" si="0"/>
        <v>16120</v>
      </c>
      <c r="C36" s="48" t="s">
        <v>42</v>
      </c>
      <c r="D36" s="48" t="s">
        <v>86</v>
      </c>
      <c r="E36" s="24">
        <v>5</v>
      </c>
      <c r="F36" s="24">
        <v>3</v>
      </c>
      <c r="G36" s="24" t="s">
        <v>110</v>
      </c>
      <c r="H36" s="24">
        <v>1909</v>
      </c>
      <c r="I36" s="24">
        <f t="shared" si="1"/>
        <v>1309</v>
      </c>
      <c r="J36" s="20" t="s">
        <v>67</v>
      </c>
      <c r="K36" s="18"/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/>
      <c r="S36" s="24"/>
      <c r="T36" s="24"/>
      <c r="U36" s="137"/>
      <c r="V36" s="24"/>
      <c r="W36" s="24"/>
      <c r="X36" s="24"/>
      <c r="Y36" s="137"/>
      <c r="Z36" s="24"/>
      <c r="AA36" s="24"/>
      <c r="AB36" s="24"/>
      <c r="AC36" s="131"/>
      <c r="AG36" s="131"/>
      <c r="AH36" s="21">
        <v>0</v>
      </c>
      <c r="AI36" s="35"/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/>
      <c r="AQ36" s="38"/>
      <c r="AR36" s="38"/>
      <c r="AS36" s="38"/>
      <c r="AU36" s="35"/>
      <c r="AX36" s="49"/>
      <c r="AY36" s="24"/>
      <c r="AZ36" s="49"/>
      <c r="BA36" s="49"/>
      <c r="BB36" s="49"/>
      <c r="BC36" s="49"/>
      <c r="BD36" s="49"/>
      <c r="BE36" s="49"/>
      <c r="BF36" s="49"/>
      <c r="BG36" s="49"/>
      <c r="BH36" s="49"/>
      <c r="BI36" s="75"/>
      <c r="BJ36" s="49"/>
      <c r="BK36" s="49"/>
      <c r="BL36" s="49"/>
      <c r="BM36" s="49"/>
      <c r="BN36" s="50"/>
      <c r="BO36" s="49">
        <v>78.400000000000006</v>
      </c>
      <c r="BP36" s="49">
        <v>77.8</v>
      </c>
      <c r="BQ36" s="49">
        <v>1006.1</v>
      </c>
      <c r="BR36" s="49">
        <v>1005.5</v>
      </c>
      <c r="BS36" s="49" t="s">
        <v>66</v>
      </c>
      <c r="BT36" s="24">
        <v>4</v>
      </c>
      <c r="BU36" s="24">
        <v>23.6</v>
      </c>
      <c r="BV36" s="24">
        <v>2</v>
      </c>
      <c r="BW36" s="24" t="s">
        <v>67</v>
      </c>
      <c r="BX36" s="24">
        <v>10</v>
      </c>
      <c r="CC36" s="171">
        <f t="shared" si="2"/>
        <v>0</v>
      </c>
      <c r="CD36" s="171">
        <f t="shared" si="3"/>
        <v>0</v>
      </c>
      <c r="CE36" s="172">
        <f t="shared" si="4"/>
        <v>0</v>
      </c>
      <c r="CF36" s="171">
        <f t="shared" si="5"/>
        <v>0</v>
      </c>
    </row>
    <row r="37" spans="1:84" s="48" customFormat="1" x14ac:dyDescent="0.25">
      <c r="A37" s="46">
        <v>42489</v>
      </c>
      <c r="B37" s="47" t="str">
        <f t="shared" si="0"/>
        <v>16120</v>
      </c>
      <c r="C37" s="48" t="s">
        <v>42</v>
      </c>
      <c r="D37" s="48" t="s">
        <v>86</v>
      </c>
      <c r="E37" s="24">
        <v>5</v>
      </c>
      <c r="F37" s="24">
        <v>4</v>
      </c>
      <c r="G37" s="24" t="s">
        <v>110</v>
      </c>
      <c r="H37" s="24">
        <v>1858</v>
      </c>
      <c r="I37" s="24">
        <f t="shared" si="1"/>
        <v>1258</v>
      </c>
      <c r="J37" s="20" t="s">
        <v>67</v>
      </c>
      <c r="K37" s="18"/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/>
      <c r="S37" s="24"/>
      <c r="T37" s="24"/>
      <c r="U37" s="137"/>
      <c r="V37" s="24"/>
      <c r="W37" s="24"/>
      <c r="X37" s="24"/>
      <c r="Y37" s="137"/>
      <c r="Z37" s="24"/>
      <c r="AA37" s="24"/>
      <c r="AB37" s="24"/>
      <c r="AC37" s="131"/>
      <c r="AG37" s="131"/>
      <c r="AH37" s="21">
        <v>0</v>
      </c>
      <c r="AI37" s="35"/>
      <c r="AJ37" s="24">
        <v>0</v>
      </c>
      <c r="AK37" s="24">
        <v>0</v>
      </c>
      <c r="AL37" s="24">
        <v>0</v>
      </c>
      <c r="AM37" s="24">
        <v>0</v>
      </c>
      <c r="AN37" s="24">
        <v>1</v>
      </c>
      <c r="AO37" s="24">
        <v>0</v>
      </c>
      <c r="AP37" s="24"/>
      <c r="AQ37" s="36"/>
      <c r="AR37" s="36" t="s">
        <v>66</v>
      </c>
      <c r="AS37" s="36"/>
      <c r="AT37" s="48" t="s">
        <v>22</v>
      </c>
      <c r="AU37" s="35" t="s">
        <v>22</v>
      </c>
      <c r="AV37" s="48">
        <v>193</v>
      </c>
      <c r="AX37" s="49"/>
      <c r="AY37" s="24"/>
      <c r="AZ37" s="49"/>
      <c r="BA37" s="49"/>
      <c r="BB37" s="49"/>
      <c r="BC37" s="49"/>
      <c r="BD37" s="49"/>
      <c r="BE37" s="49"/>
      <c r="BF37" s="49"/>
      <c r="BG37" s="49"/>
      <c r="BH37" s="49"/>
      <c r="BI37" s="75"/>
      <c r="BJ37" s="49"/>
      <c r="BK37" s="49"/>
      <c r="BL37" s="49"/>
      <c r="BM37" s="49"/>
      <c r="BN37" s="50">
        <v>1</v>
      </c>
      <c r="BO37" s="49">
        <v>78.400000000000006</v>
      </c>
      <c r="BP37" s="49">
        <v>77.8</v>
      </c>
      <c r="BQ37" s="49">
        <v>1006.1</v>
      </c>
      <c r="BR37" s="49">
        <v>1005.5</v>
      </c>
      <c r="BS37" s="49" t="s">
        <v>66</v>
      </c>
      <c r="BT37" s="24">
        <v>3</v>
      </c>
      <c r="BU37" s="24">
        <v>18.5</v>
      </c>
      <c r="BV37" s="24">
        <v>2</v>
      </c>
      <c r="BW37" s="24" t="s">
        <v>67</v>
      </c>
      <c r="BX37" s="24">
        <v>10</v>
      </c>
      <c r="CC37" s="171">
        <f t="shared" si="2"/>
        <v>0</v>
      </c>
      <c r="CD37" s="171">
        <f t="shared" si="3"/>
        <v>0</v>
      </c>
      <c r="CE37" s="172">
        <f t="shared" si="4"/>
        <v>0</v>
      </c>
      <c r="CF37" s="171">
        <f t="shared" si="5"/>
        <v>0</v>
      </c>
    </row>
    <row r="38" spans="1:84" s="48" customFormat="1" x14ac:dyDescent="0.25">
      <c r="A38" s="46">
        <v>42489</v>
      </c>
      <c r="B38" s="47" t="str">
        <f t="shared" si="0"/>
        <v>16120</v>
      </c>
      <c r="C38" s="48" t="s">
        <v>42</v>
      </c>
      <c r="D38" s="48" t="s">
        <v>86</v>
      </c>
      <c r="E38" s="24">
        <v>5</v>
      </c>
      <c r="F38" s="24">
        <v>5</v>
      </c>
      <c r="G38" s="24" t="s">
        <v>110</v>
      </c>
      <c r="H38" s="24">
        <v>1845</v>
      </c>
      <c r="I38" s="24">
        <f t="shared" si="1"/>
        <v>1245</v>
      </c>
      <c r="J38" s="20" t="s">
        <v>67</v>
      </c>
      <c r="K38" s="18"/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/>
      <c r="S38" s="24"/>
      <c r="T38" s="24"/>
      <c r="U38" s="137"/>
      <c r="V38" s="24"/>
      <c r="W38" s="24"/>
      <c r="X38" s="24"/>
      <c r="Y38" s="137"/>
      <c r="Z38" s="24"/>
      <c r="AA38" s="24"/>
      <c r="AB38" s="24"/>
      <c r="AC38" s="131"/>
      <c r="AG38" s="131"/>
      <c r="AH38" s="21">
        <v>0</v>
      </c>
      <c r="AI38" s="35"/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/>
      <c r="AQ38" s="36"/>
      <c r="AR38" s="36"/>
      <c r="AS38" s="36"/>
      <c r="AU38" s="35"/>
      <c r="AX38" s="49"/>
      <c r="AY38" s="24"/>
      <c r="AZ38" s="49"/>
      <c r="BA38" s="49"/>
      <c r="BB38" s="49"/>
      <c r="BC38" s="49"/>
      <c r="BD38" s="49"/>
      <c r="BE38" s="49"/>
      <c r="BF38" s="49"/>
      <c r="BG38" s="49"/>
      <c r="BH38" s="49"/>
      <c r="BI38" s="75"/>
      <c r="BJ38" s="35"/>
      <c r="BK38" s="24"/>
      <c r="BL38" s="24"/>
      <c r="BM38" s="24"/>
      <c r="BN38" s="21"/>
      <c r="BO38" s="49">
        <v>78.400000000000006</v>
      </c>
      <c r="BP38" s="49">
        <v>77.8</v>
      </c>
      <c r="BQ38" s="49">
        <v>1006.1</v>
      </c>
      <c r="BR38" s="49">
        <v>1005.5</v>
      </c>
      <c r="BS38" s="24" t="s">
        <v>66</v>
      </c>
      <c r="BT38" s="24">
        <v>4</v>
      </c>
      <c r="BU38" s="148">
        <v>28.8</v>
      </c>
      <c r="BV38" s="148">
        <v>2</v>
      </c>
      <c r="BW38" s="24" t="s">
        <v>67</v>
      </c>
      <c r="BX38" s="24">
        <v>10</v>
      </c>
      <c r="CC38" s="171">
        <f t="shared" si="2"/>
        <v>0</v>
      </c>
      <c r="CD38" s="171">
        <f t="shared" si="3"/>
        <v>0</v>
      </c>
      <c r="CE38" s="172">
        <f t="shared" si="4"/>
        <v>0</v>
      </c>
      <c r="CF38" s="171">
        <f t="shared" si="5"/>
        <v>0</v>
      </c>
    </row>
    <row r="39" spans="1:84" s="48" customFormat="1" x14ac:dyDescent="0.25">
      <c r="A39" s="46">
        <v>42489</v>
      </c>
      <c r="B39" s="47" t="str">
        <f t="shared" si="0"/>
        <v>16120</v>
      </c>
      <c r="C39" s="48" t="s">
        <v>42</v>
      </c>
      <c r="D39" s="48" t="s">
        <v>86</v>
      </c>
      <c r="E39" s="24">
        <v>5</v>
      </c>
      <c r="F39" s="24">
        <v>6</v>
      </c>
      <c r="G39" s="24" t="s">
        <v>110</v>
      </c>
      <c r="H39" s="24">
        <v>1832</v>
      </c>
      <c r="I39" s="24">
        <f t="shared" si="1"/>
        <v>1232</v>
      </c>
      <c r="J39" s="20" t="s">
        <v>67</v>
      </c>
      <c r="K39" s="18"/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/>
      <c r="S39" s="24"/>
      <c r="T39" s="24"/>
      <c r="U39" s="137"/>
      <c r="V39" s="24"/>
      <c r="W39" s="24"/>
      <c r="X39" s="24"/>
      <c r="Y39" s="137"/>
      <c r="Z39" s="24"/>
      <c r="AA39" s="24"/>
      <c r="AB39" s="24"/>
      <c r="AC39" s="131"/>
      <c r="AG39" s="131"/>
      <c r="AH39" s="21">
        <v>0</v>
      </c>
      <c r="AI39" s="35"/>
      <c r="AJ39" s="24">
        <v>0</v>
      </c>
      <c r="AK39" s="24">
        <v>0</v>
      </c>
      <c r="AL39" s="24">
        <v>1</v>
      </c>
      <c r="AM39" s="24">
        <v>0</v>
      </c>
      <c r="AN39" s="24">
        <v>1</v>
      </c>
      <c r="AO39" s="24">
        <v>0</v>
      </c>
      <c r="AP39" s="24"/>
      <c r="AQ39" s="36"/>
      <c r="AR39" s="36" t="s">
        <v>66</v>
      </c>
      <c r="AS39" s="36"/>
      <c r="AT39" s="36" t="s">
        <v>22</v>
      </c>
      <c r="AU39" s="35" t="s">
        <v>35</v>
      </c>
      <c r="AV39" s="48">
        <v>252</v>
      </c>
      <c r="AX39" s="49" t="s">
        <v>22</v>
      </c>
      <c r="AY39" s="24" t="s">
        <v>35</v>
      </c>
      <c r="AZ39" s="49">
        <v>273</v>
      </c>
      <c r="BA39" s="49"/>
      <c r="BB39" s="49"/>
      <c r="BC39" s="49"/>
      <c r="BD39" s="49"/>
      <c r="BE39" s="49"/>
      <c r="BF39" s="49"/>
      <c r="BG39" s="49"/>
      <c r="BH39" s="49"/>
      <c r="BI39" s="75"/>
      <c r="BJ39" s="35"/>
      <c r="BK39" s="24"/>
      <c r="BL39" s="24"/>
      <c r="BM39" s="24"/>
      <c r="BN39" s="21">
        <v>2</v>
      </c>
      <c r="BO39" s="49">
        <v>78.400000000000006</v>
      </c>
      <c r="BP39" s="49">
        <v>77.8</v>
      </c>
      <c r="BQ39" s="49">
        <v>1006.1</v>
      </c>
      <c r="BR39" s="49">
        <v>1005.5</v>
      </c>
      <c r="BS39" s="24" t="s">
        <v>66</v>
      </c>
      <c r="BT39" s="24">
        <v>4</v>
      </c>
      <c r="BU39" s="35">
        <v>24.7</v>
      </c>
      <c r="BV39" s="24">
        <v>2</v>
      </c>
      <c r="BW39" s="24" t="s">
        <v>68</v>
      </c>
      <c r="BX39" s="24">
        <v>10</v>
      </c>
      <c r="CC39" s="171">
        <f t="shared" si="2"/>
        <v>0</v>
      </c>
      <c r="CD39" s="171">
        <f t="shared" si="3"/>
        <v>0</v>
      </c>
      <c r="CE39" s="172">
        <f t="shared" si="4"/>
        <v>0</v>
      </c>
      <c r="CF39" s="171">
        <f t="shared" si="5"/>
        <v>0</v>
      </c>
    </row>
    <row r="40" spans="1:84" s="48" customFormat="1" x14ac:dyDescent="0.25">
      <c r="A40" s="46">
        <v>42489</v>
      </c>
      <c r="B40" s="47" t="str">
        <f t="shared" si="0"/>
        <v>16120</v>
      </c>
      <c r="C40" s="48" t="s">
        <v>42</v>
      </c>
      <c r="D40" s="48" t="s">
        <v>86</v>
      </c>
      <c r="E40" s="24">
        <v>5</v>
      </c>
      <c r="F40" s="24">
        <v>7</v>
      </c>
      <c r="G40" s="24" t="s">
        <v>110</v>
      </c>
      <c r="H40" s="24">
        <v>1820</v>
      </c>
      <c r="I40" s="24">
        <f t="shared" si="1"/>
        <v>1220</v>
      </c>
      <c r="J40" s="20" t="s">
        <v>67</v>
      </c>
      <c r="K40" s="18"/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/>
      <c r="S40" s="24"/>
      <c r="T40" s="24"/>
      <c r="U40" s="137"/>
      <c r="V40" s="24"/>
      <c r="W40" s="24"/>
      <c r="X40" s="24"/>
      <c r="Y40" s="137"/>
      <c r="Z40" s="24"/>
      <c r="AA40" s="24"/>
      <c r="AB40" s="24"/>
      <c r="AC40" s="131"/>
      <c r="AG40" s="131"/>
      <c r="AH40" s="21">
        <v>0</v>
      </c>
      <c r="AI40" s="35"/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/>
      <c r="AQ40" s="36"/>
      <c r="AR40" s="36"/>
      <c r="AS40" s="36"/>
      <c r="AT40" s="36"/>
      <c r="AU40" s="35"/>
      <c r="AX40" s="49"/>
      <c r="AY40" s="24"/>
      <c r="AZ40" s="49"/>
      <c r="BA40" s="49"/>
      <c r="BB40" s="49"/>
      <c r="BC40" s="49"/>
      <c r="BD40" s="49"/>
      <c r="BE40" s="49"/>
      <c r="BF40" s="49"/>
      <c r="BG40" s="49"/>
      <c r="BH40" s="49"/>
      <c r="BI40" s="75"/>
      <c r="BJ40" s="35"/>
      <c r="BK40" s="24"/>
      <c r="BL40" s="24"/>
      <c r="BM40" s="24"/>
      <c r="BN40" s="21"/>
      <c r="BO40" s="49">
        <v>78.400000000000006</v>
      </c>
      <c r="BP40" s="49">
        <v>77.8</v>
      </c>
      <c r="BQ40" s="49">
        <v>1006.1</v>
      </c>
      <c r="BR40" s="49">
        <v>1005.5</v>
      </c>
      <c r="BS40" s="24" t="s">
        <v>66</v>
      </c>
      <c r="BT40" s="24">
        <v>4</v>
      </c>
      <c r="BU40" s="35">
        <v>21.3</v>
      </c>
      <c r="BV40" s="24">
        <v>2</v>
      </c>
      <c r="BW40" s="24" t="s">
        <v>68</v>
      </c>
      <c r="BX40" s="24">
        <v>10</v>
      </c>
      <c r="CC40" s="171">
        <f t="shared" si="2"/>
        <v>0</v>
      </c>
      <c r="CD40" s="171">
        <f t="shared" si="3"/>
        <v>0</v>
      </c>
      <c r="CE40" s="172">
        <f t="shared" si="4"/>
        <v>0</v>
      </c>
      <c r="CF40" s="171">
        <f t="shared" si="5"/>
        <v>0</v>
      </c>
    </row>
    <row r="41" spans="1:84" s="48" customFormat="1" x14ac:dyDescent="0.25">
      <c r="A41" s="46">
        <v>42489</v>
      </c>
      <c r="B41" s="47" t="str">
        <f t="shared" si="0"/>
        <v>16120</v>
      </c>
      <c r="C41" s="48" t="s">
        <v>42</v>
      </c>
      <c r="D41" s="48" t="s">
        <v>86</v>
      </c>
      <c r="E41" s="24">
        <v>5</v>
      </c>
      <c r="F41" s="24">
        <v>8</v>
      </c>
      <c r="G41" s="24" t="s">
        <v>110</v>
      </c>
      <c r="H41" s="24">
        <v>1807</v>
      </c>
      <c r="I41" s="24">
        <f t="shared" si="1"/>
        <v>1207</v>
      </c>
      <c r="J41" s="20" t="s">
        <v>67</v>
      </c>
      <c r="K41" s="18"/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/>
      <c r="S41" s="24"/>
      <c r="T41" s="24"/>
      <c r="U41" s="137">
        <v>0</v>
      </c>
      <c r="V41" s="24"/>
      <c r="W41" s="24"/>
      <c r="X41" s="24"/>
      <c r="Y41" s="137"/>
      <c r="Z41" s="24"/>
      <c r="AA41" s="24"/>
      <c r="AB41" s="24"/>
      <c r="AC41" s="131"/>
      <c r="AG41" s="131"/>
      <c r="AH41" s="21">
        <v>0</v>
      </c>
      <c r="AI41" s="35"/>
      <c r="AJ41" s="24">
        <v>0</v>
      </c>
      <c r="AK41" s="24">
        <v>0</v>
      </c>
      <c r="AL41" s="24">
        <v>1</v>
      </c>
      <c r="AM41" s="24">
        <v>1</v>
      </c>
      <c r="AN41" s="24">
        <v>1</v>
      </c>
      <c r="AO41" s="24">
        <v>0</v>
      </c>
      <c r="AP41" s="24"/>
      <c r="AQ41" s="36"/>
      <c r="AR41" s="36" t="s">
        <v>66</v>
      </c>
      <c r="AS41" s="36"/>
      <c r="AT41" s="48" t="s">
        <v>22</v>
      </c>
      <c r="AU41" s="35" t="s">
        <v>35</v>
      </c>
      <c r="AV41" s="48">
        <v>151</v>
      </c>
      <c r="AX41" s="49"/>
      <c r="AY41" s="24"/>
      <c r="AZ41" s="49"/>
      <c r="BA41" s="49"/>
      <c r="BB41" s="49"/>
      <c r="BC41" s="49"/>
      <c r="BD41" s="49"/>
      <c r="BE41" s="49"/>
      <c r="BF41" s="49"/>
      <c r="BG41" s="49"/>
      <c r="BH41" s="49"/>
      <c r="BI41" s="75"/>
      <c r="BJ41" s="35"/>
      <c r="BK41" s="24"/>
      <c r="BL41" s="24"/>
      <c r="BM41" s="24"/>
      <c r="BN41" s="21">
        <v>2</v>
      </c>
      <c r="BO41" s="49">
        <v>78.400000000000006</v>
      </c>
      <c r="BP41" s="49">
        <v>77.8</v>
      </c>
      <c r="BQ41" s="49">
        <v>1006.1</v>
      </c>
      <c r="BR41" s="49">
        <v>1005.5</v>
      </c>
      <c r="BS41" s="24" t="s">
        <v>66</v>
      </c>
      <c r="BT41" s="24">
        <v>4</v>
      </c>
      <c r="BU41" s="35">
        <v>23.3</v>
      </c>
      <c r="BV41" s="24">
        <v>2</v>
      </c>
      <c r="BW41" s="24" t="s">
        <v>68</v>
      </c>
      <c r="BX41" s="24">
        <v>10</v>
      </c>
      <c r="CC41" s="171">
        <f t="shared" si="2"/>
        <v>0</v>
      </c>
      <c r="CD41" s="171">
        <f t="shared" si="3"/>
        <v>0</v>
      </c>
      <c r="CE41" s="172">
        <f t="shared" si="4"/>
        <v>0</v>
      </c>
      <c r="CF41" s="171">
        <f t="shared" si="5"/>
        <v>0</v>
      </c>
    </row>
    <row r="42" spans="1:84" s="56" customFormat="1" x14ac:dyDescent="0.25">
      <c r="A42" s="54">
        <v>42489</v>
      </c>
      <c r="B42" s="55" t="str">
        <f t="shared" si="0"/>
        <v>16120</v>
      </c>
      <c r="C42" s="56" t="s">
        <v>42</v>
      </c>
      <c r="D42" s="56" t="s">
        <v>86</v>
      </c>
      <c r="E42" s="57">
        <v>5</v>
      </c>
      <c r="F42" s="57">
        <v>9</v>
      </c>
      <c r="G42" s="57" t="s">
        <v>110</v>
      </c>
      <c r="H42" s="57">
        <v>1755</v>
      </c>
      <c r="I42" s="57">
        <f t="shared" si="1"/>
        <v>1155</v>
      </c>
      <c r="J42" s="63" t="s">
        <v>67</v>
      </c>
      <c r="K42" s="19"/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/>
      <c r="S42" s="57"/>
      <c r="T42" s="57"/>
      <c r="U42" s="138"/>
      <c r="V42" s="57"/>
      <c r="W42" s="57"/>
      <c r="X42" s="57"/>
      <c r="Y42" s="138"/>
      <c r="Z42" s="57"/>
      <c r="AA42" s="57"/>
      <c r="AB42" s="57"/>
      <c r="AC42" s="129"/>
      <c r="AG42" s="129"/>
      <c r="AH42" s="58">
        <v>0</v>
      </c>
      <c r="AI42" s="19"/>
      <c r="AJ42" s="57">
        <v>1</v>
      </c>
      <c r="AK42" s="57">
        <v>1</v>
      </c>
      <c r="AL42" s="57">
        <v>1</v>
      </c>
      <c r="AM42" s="57">
        <v>1</v>
      </c>
      <c r="AN42" s="57">
        <v>1</v>
      </c>
      <c r="AO42" s="57">
        <v>1</v>
      </c>
      <c r="AP42" s="57"/>
      <c r="AR42" s="56" t="s">
        <v>66</v>
      </c>
      <c r="AT42" s="56" t="s">
        <v>22</v>
      </c>
      <c r="AU42" s="19" t="s">
        <v>22</v>
      </c>
      <c r="AV42" s="56">
        <v>124</v>
      </c>
      <c r="AX42" s="59" t="s">
        <v>22</v>
      </c>
      <c r="AY42" s="57" t="s">
        <v>22</v>
      </c>
      <c r="AZ42" s="59">
        <v>202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19"/>
      <c r="BK42" s="57"/>
      <c r="BL42" s="57"/>
      <c r="BM42" s="57"/>
      <c r="BN42" s="58">
        <v>2</v>
      </c>
      <c r="BO42" s="59">
        <v>78.400000000000006</v>
      </c>
      <c r="BP42" s="59">
        <v>77.8</v>
      </c>
      <c r="BQ42" s="59">
        <v>1006.1</v>
      </c>
      <c r="BR42" s="59">
        <v>1005.5</v>
      </c>
      <c r="BS42" s="57" t="s">
        <v>66</v>
      </c>
      <c r="BT42" s="57">
        <v>4</v>
      </c>
      <c r="BU42" s="65">
        <v>25.7</v>
      </c>
      <c r="BV42" s="57">
        <v>2</v>
      </c>
      <c r="BW42" s="57" t="s">
        <v>68</v>
      </c>
      <c r="BX42" s="56">
        <v>10</v>
      </c>
      <c r="CC42" s="171">
        <f t="shared" si="2"/>
        <v>0</v>
      </c>
      <c r="CD42" s="171">
        <f t="shared" si="3"/>
        <v>0</v>
      </c>
      <c r="CE42" s="172">
        <f t="shared" si="4"/>
        <v>0</v>
      </c>
      <c r="CF42" s="171">
        <f t="shared" si="5"/>
        <v>0</v>
      </c>
    </row>
    <row r="43" spans="1:84" s="48" customFormat="1" x14ac:dyDescent="0.25">
      <c r="A43" s="46">
        <v>42489</v>
      </c>
      <c r="B43" s="47" t="str">
        <f t="shared" si="0"/>
        <v>16120</v>
      </c>
      <c r="C43" s="48" t="s">
        <v>42</v>
      </c>
      <c r="D43" s="36" t="s">
        <v>124</v>
      </c>
      <c r="E43" s="24">
        <v>6</v>
      </c>
      <c r="F43" s="24">
        <v>1</v>
      </c>
      <c r="G43" s="24" t="s">
        <v>110</v>
      </c>
      <c r="H43" s="24">
        <v>1852</v>
      </c>
      <c r="I43" s="24">
        <f t="shared" si="1"/>
        <v>1252</v>
      </c>
      <c r="J43" s="20" t="s">
        <v>67</v>
      </c>
      <c r="K43" s="18"/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/>
      <c r="S43" s="24"/>
      <c r="T43" s="24"/>
      <c r="U43" s="137"/>
      <c r="V43" s="24"/>
      <c r="W43" s="24"/>
      <c r="X43" s="24"/>
      <c r="Y43" s="137"/>
      <c r="Z43" s="24"/>
      <c r="AA43" s="24"/>
      <c r="AB43" s="24"/>
      <c r="AC43" s="131"/>
      <c r="AG43" s="131"/>
      <c r="AH43" s="21">
        <v>0</v>
      </c>
      <c r="AI43" s="35"/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/>
      <c r="AQ43" s="36"/>
      <c r="AR43" s="36"/>
      <c r="AS43" s="36"/>
      <c r="AU43" s="35"/>
      <c r="AX43" s="49"/>
      <c r="AY43" s="24"/>
      <c r="AZ43" s="49"/>
      <c r="BA43" s="49"/>
      <c r="BB43" s="49"/>
      <c r="BC43" s="49"/>
      <c r="BD43" s="49"/>
      <c r="BE43" s="49"/>
      <c r="BF43" s="49"/>
      <c r="BG43" s="49"/>
      <c r="BH43" s="49"/>
      <c r="BI43" s="75"/>
      <c r="BJ43" s="35"/>
      <c r="BK43" s="24"/>
      <c r="BL43" s="24"/>
      <c r="BM43" s="24"/>
      <c r="BN43" s="21"/>
      <c r="BO43" s="24">
        <v>78.8</v>
      </c>
      <c r="BP43" s="40">
        <v>78.3</v>
      </c>
      <c r="BQ43" s="149">
        <v>1005.5</v>
      </c>
      <c r="BR43" s="149">
        <v>1005.1</v>
      </c>
      <c r="BS43" s="24" t="s">
        <v>66</v>
      </c>
      <c r="BT43" s="24">
        <v>1</v>
      </c>
      <c r="BU43" s="35">
        <v>11.5</v>
      </c>
      <c r="BV43" s="38">
        <v>2</v>
      </c>
      <c r="BW43" s="38" t="s">
        <v>67</v>
      </c>
      <c r="BX43" s="24">
        <v>10</v>
      </c>
      <c r="CC43" s="171">
        <f t="shared" si="2"/>
        <v>0</v>
      </c>
      <c r="CD43" s="171">
        <f t="shared" si="3"/>
        <v>0</v>
      </c>
      <c r="CE43" s="172">
        <f t="shared" si="4"/>
        <v>0</v>
      </c>
      <c r="CF43" s="171">
        <f t="shared" si="5"/>
        <v>0</v>
      </c>
    </row>
    <row r="44" spans="1:84" s="48" customFormat="1" x14ac:dyDescent="0.25">
      <c r="A44" s="46">
        <v>42489</v>
      </c>
      <c r="B44" s="47" t="str">
        <f t="shared" si="0"/>
        <v>16120</v>
      </c>
      <c r="C44" s="46" t="s">
        <v>42</v>
      </c>
      <c r="D44" s="47" t="s">
        <v>124</v>
      </c>
      <c r="E44" s="24">
        <v>6</v>
      </c>
      <c r="F44" s="24">
        <v>2</v>
      </c>
      <c r="G44" s="24" t="s">
        <v>110</v>
      </c>
      <c r="H44" s="24">
        <v>1835</v>
      </c>
      <c r="I44" s="24">
        <f t="shared" si="1"/>
        <v>1235</v>
      </c>
      <c r="J44" s="20" t="s">
        <v>67</v>
      </c>
      <c r="K44" s="18"/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/>
      <c r="S44" s="24"/>
      <c r="T44" s="24"/>
      <c r="U44" s="137"/>
      <c r="V44" s="24"/>
      <c r="W44" s="24"/>
      <c r="X44" s="24"/>
      <c r="Y44" s="137"/>
      <c r="Z44" s="24"/>
      <c r="AA44" s="24"/>
      <c r="AB44" s="24"/>
      <c r="AC44" s="131"/>
      <c r="AG44" s="131"/>
      <c r="AH44" s="21">
        <v>0</v>
      </c>
      <c r="AI44" s="35"/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/>
      <c r="AQ44" s="36"/>
      <c r="AR44" s="36"/>
      <c r="AS44" s="36"/>
      <c r="AU44" s="35"/>
      <c r="AX44" s="49"/>
      <c r="AY44" s="24"/>
      <c r="AZ44" s="49"/>
      <c r="BA44" s="49"/>
      <c r="BB44" s="49"/>
      <c r="BC44" s="49"/>
      <c r="BD44" s="49"/>
      <c r="BE44" s="49"/>
      <c r="BF44" s="49"/>
      <c r="BG44" s="49"/>
      <c r="BH44" s="49"/>
      <c r="BI44" s="38"/>
      <c r="BJ44" s="35"/>
      <c r="BK44" s="35"/>
      <c r="BL44" s="35"/>
      <c r="BM44" s="35"/>
      <c r="BN44" s="20"/>
      <c r="BO44" s="35">
        <v>78.8</v>
      </c>
      <c r="BP44" s="35">
        <v>78.3</v>
      </c>
      <c r="BQ44" s="99">
        <v>1005.5</v>
      </c>
      <c r="BR44" s="99">
        <v>1005.1</v>
      </c>
      <c r="BS44" s="35" t="s">
        <v>66</v>
      </c>
      <c r="BT44" s="24">
        <v>1</v>
      </c>
      <c r="BU44" s="35">
        <v>10.1</v>
      </c>
      <c r="BV44" s="38">
        <v>2</v>
      </c>
      <c r="BW44" s="38" t="s">
        <v>67</v>
      </c>
      <c r="BX44" s="24">
        <v>10</v>
      </c>
      <c r="CC44" s="171">
        <f t="shared" si="2"/>
        <v>0</v>
      </c>
      <c r="CD44" s="171">
        <f t="shared" si="3"/>
        <v>0</v>
      </c>
      <c r="CE44" s="172">
        <f t="shared" si="4"/>
        <v>0</v>
      </c>
      <c r="CF44" s="171">
        <f t="shared" si="5"/>
        <v>0</v>
      </c>
    </row>
    <row r="45" spans="1:84" s="48" customFormat="1" x14ac:dyDescent="0.25">
      <c r="A45" s="46">
        <v>42489</v>
      </c>
      <c r="B45" s="47" t="str">
        <f t="shared" si="0"/>
        <v>16120</v>
      </c>
      <c r="C45" s="46" t="s">
        <v>42</v>
      </c>
      <c r="D45" s="47" t="s">
        <v>124</v>
      </c>
      <c r="E45" s="24">
        <v>6</v>
      </c>
      <c r="F45" s="24">
        <v>3</v>
      </c>
      <c r="G45" s="24" t="s">
        <v>110</v>
      </c>
      <c r="H45" s="24">
        <v>1822</v>
      </c>
      <c r="I45" s="24">
        <f t="shared" si="1"/>
        <v>1222</v>
      </c>
      <c r="J45" s="20" t="s">
        <v>67</v>
      </c>
      <c r="K45" s="18"/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/>
      <c r="S45" s="24"/>
      <c r="T45" s="24"/>
      <c r="U45" s="137"/>
      <c r="V45" s="24"/>
      <c r="W45" s="24"/>
      <c r="X45" s="24"/>
      <c r="Y45" s="137"/>
      <c r="Z45" s="24"/>
      <c r="AA45" s="24"/>
      <c r="AB45" s="24"/>
      <c r="AC45" s="131"/>
      <c r="AG45" s="131"/>
      <c r="AH45" s="21">
        <v>0</v>
      </c>
      <c r="AI45" s="35"/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/>
      <c r="AQ45" s="36"/>
      <c r="AR45" s="36"/>
      <c r="AS45" s="36"/>
      <c r="AU45" s="35"/>
      <c r="AX45" s="49"/>
      <c r="AY45" s="24"/>
      <c r="AZ45" s="49"/>
      <c r="BA45" s="49"/>
      <c r="BB45" s="49"/>
      <c r="BC45" s="49"/>
      <c r="BD45" s="49"/>
      <c r="BE45" s="49"/>
      <c r="BF45" s="49"/>
      <c r="BG45" s="49"/>
      <c r="BH45" s="49"/>
      <c r="BI45" s="38"/>
      <c r="BJ45" s="35"/>
      <c r="BK45" s="35"/>
      <c r="BL45" s="35"/>
      <c r="BM45" s="35"/>
      <c r="BN45" s="20"/>
      <c r="BO45" s="24">
        <v>78.8</v>
      </c>
      <c r="BP45" s="40">
        <v>78.3</v>
      </c>
      <c r="BQ45" s="149">
        <v>1005.5</v>
      </c>
      <c r="BR45" s="149">
        <v>1005.1</v>
      </c>
      <c r="BS45" s="35" t="s">
        <v>66</v>
      </c>
      <c r="BT45" s="24">
        <v>1</v>
      </c>
      <c r="BU45" s="35">
        <v>18.3</v>
      </c>
      <c r="BV45" s="38">
        <v>2</v>
      </c>
      <c r="BW45" s="38" t="s">
        <v>67</v>
      </c>
      <c r="BX45" s="24">
        <v>10</v>
      </c>
      <c r="CC45" s="171">
        <f t="shared" si="2"/>
        <v>0</v>
      </c>
      <c r="CD45" s="171">
        <f t="shared" si="3"/>
        <v>0</v>
      </c>
      <c r="CE45" s="172">
        <f t="shared" si="4"/>
        <v>0</v>
      </c>
      <c r="CF45" s="171">
        <f t="shared" si="5"/>
        <v>0</v>
      </c>
    </row>
    <row r="46" spans="1:84" s="48" customFormat="1" x14ac:dyDescent="0.25">
      <c r="A46" s="46">
        <v>42489</v>
      </c>
      <c r="B46" s="47" t="str">
        <f t="shared" si="0"/>
        <v>16120</v>
      </c>
      <c r="C46" s="46" t="s">
        <v>42</v>
      </c>
      <c r="D46" s="47" t="s">
        <v>124</v>
      </c>
      <c r="E46" s="24">
        <v>6</v>
      </c>
      <c r="F46" s="24">
        <v>4</v>
      </c>
      <c r="G46" s="24" t="s">
        <v>110</v>
      </c>
      <c r="H46" s="24">
        <v>1808</v>
      </c>
      <c r="I46" s="24">
        <f t="shared" si="1"/>
        <v>1208</v>
      </c>
      <c r="J46" s="20" t="s">
        <v>67</v>
      </c>
      <c r="K46" s="18"/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/>
      <c r="S46" s="24"/>
      <c r="T46" s="24"/>
      <c r="U46" s="137"/>
      <c r="V46" s="24"/>
      <c r="W46" s="24"/>
      <c r="X46" s="24"/>
      <c r="Y46" s="137"/>
      <c r="Z46" s="24"/>
      <c r="AA46" s="24"/>
      <c r="AB46" s="24"/>
      <c r="AC46" s="131"/>
      <c r="AG46" s="131"/>
      <c r="AH46" s="21">
        <v>0</v>
      </c>
      <c r="AI46" s="35"/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/>
      <c r="AQ46" s="36"/>
      <c r="AR46" s="36"/>
      <c r="AS46" s="36"/>
      <c r="AU46" s="35"/>
      <c r="AX46" s="49"/>
      <c r="AY46" s="24"/>
      <c r="AZ46" s="49"/>
      <c r="BA46" s="49"/>
      <c r="BB46" s="49"/>
      <c r="BC46" s="49"/>
      <c r="BD46" s="49"/>
      <c r="BE46" s="49"/>
      <c r="BF46" s="49"/>
      <c r="BG46" s="49"/>
      <c r="BH46" s="49"/>
      <c r="BI46" s="38"/>
      <c r="BJ46" s="35"/>
      <c r="BK46" s="35"/>
      <c r="BL46" s="35"/>
      <c r="BM46" s="35"/>
      <c r="BN46" s="20"/>
      <c r="BO46" s="35">
        <v>78.8</v>
      </c>
      <c r="BP46" s="35">
        <v>78.3</v>
      </c>
      <c r="BQ46" s="99">
        <v>1005.5</v>
      </c>
      <c r="BR46" s="99">
        <v>1005.1</v>
      </c>
      <c r="BS46" s="35" t="s">
        <v>66</v>
      </c>
      <c r="BT46" s="24">
        <v>1</v>
      </c>
      <c r="BU46" s="35">
        <v>20.3</v>
      </c>
      <c r="BV46" s="38">
        <v>2</v>
      </c>
      <c r="BW46" s="38" t="s">
        <v>67</v>
      </c>
      <c r="BX46" s="24">
        <v>10</v>
      </c>
      <c r="CC46" s="171">
        <f t="shared" si="2"/>
        <v>0</v>
      </c>
      <c r="CD46" s="171">
        <f t="shared" si="3"/>
        <v>0</v>
      </c>
      <c r="CE46" s="172">
        <f t="shared" si="4"/>
        <v>0</v>
      </c>
      <c r="CF46" s="171">
        <f t="shared" si="5"/>
        <v>0</v>
      </c>
    </row>
    <row r="47" spans="1:84" s="56" customFormat="1" x14ac:dyDescent="0.25">
      <c r="A47" s="46">
        <v>42489</v>
      </c>
      <c r="B47" s="55" t="str">
        <f t="shared" si="0"/>
        <v>16120</v>
      </c>
      <c r="C47" s="54" t="s">
        <v>42</v>
      </c>
      <c r="D47" s="55" t="s">
        <v>124</v>
      </c>
      <c r="E47" s="57">
        <v>6</v>
      </c>
      <c r="F47" s="57">
        <v>5</v>
      </c>
      <c r="G47" s="57" t="s">
        <v>110</v>
      </c>
      <c r="H47" s="57">
        <v>1753</v>
      </c>
      <c r="I47" s="57">
        <f t="shared" si="1"/>
        <v>1153</v>
      </c>
      <c r="J47" s="63" t="s">
        <v>67</v>
      </c>
      <c r="K47" s="19"/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57"/>
      <c r="S47" s="57"/>
      <c r="T47" s="57"/>
      <c r="U47" s="138"/>
      <c r="V47" s="57"/>
      <c r="W47" s="57"/>
      <c r="X47" s="57"/>
      <c r="Y47" s="138"/>
      <c r="Z47" s="57"/>
      <c r="AA47" s="57"/>
      <c r="AB47" s="57"/>
      <c r="AC47" s="129"/>
      <c r="AG47" s="129"/>
      <c r="AH47" s="58">
        <v>0</v>
      </c>
      <c r="AI47" s="19"/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57"/>
      <c r="AU47" s="19"/>
      <c r="AX47" s="59"/>
      <c r="AY47" s="57"/>
      <c r="AZ47" s="59"/>
      <c r="BA47" s="59"/>
      <c r="BB47" s="59"/>
      <c r="BC47" s="59"/>
      <c r="BD47" s="59"/>
      <c r="BE47" s="59"/>
      <c r="BF47" s="59"/>
      <c r="BG47" s="59"/>
      <c r="BH47" s="59"/>
      <c r="BI47" s="57"/>
      <c r="BJ47" s="19"/>
      <c r="BK47" s="19"/>
      <c r="BL47" s="19"/>
      <c r="BM47" s="19"/>
      <c r="BN47" s="63"/>
      <c r="BO47" s="24">
        <v>78.8</v>
      </c>
      <c r="BP47" s="40">
        <v>78.3</v>
      </c>
      <c r="BQ47" s="149">
        <v>1005.5</v>
      </c>
      <c r="BR47" s="149">
        <v>1005.1</v>
      </c>
      <c r="BS47" s="19" t="s">
        <v>66</v>
      </c>
      <c r="BT47" s="57">
        <v>1</v>
      </c>
      <c r="BU47" s="61">
        <v>18.399999999999999</v>
      </c>
      <c r="BV47" s="62">
        <v>2</v>
      </c>
      <c r="BW47" s="56" t="s">
        <v>67</v>
      </c>
      <c r="BX47" s="56">
        <v>10</v>
      </c>
      <c r="CC47" s="171">
        <f t="shared" si="2"/>
        <v>0</v>
      </c>
      <c r="CD47" s="171">
        <f t="shared" si="3"/>
        <v>0</v>
      </c>
      <c r="CE47" s="172">
        <f t="shared" si="4"/>
        <v>0</v>
      </c>
      <c r="CF47" s="171">
        <f t="shared" si="5"/>
        <v>0</v>
      </c>
    </row>
    <row r="48" spans="1:84" s="48" customFormat="1" x14ac:dyDescent="0.25">
      <c r="A48" s="46">
        <v>42489</v>
      </c>
      <c r="B48" s="47" t="str">
        <f t="shared" si="0"/>
        <v>16120</v>
      </c>
      <c r="C48" s="46" t="s">
        <v>42</v>
      </c>
      <c r="D48" s="47" t="s">
        <v>95</v>
      </c>
      <c r="E48" s="24">
        <v>7</v>
      </c>
      <c r="F48" s="24">
        <v>1</v>
      </c>
      <c r="G48" s="24" t="s">
        <v>110</v>
      </c>
      <c r="H48" s="24">
        <v>1904</v>
      </c>
      <c r="I48" s="24">
        <f t="shared" si="1"/>
        <v>1304</v>
      </c>
      <c r="J48" s="20" t="s">
        <v>67</v>
      </c>
      <c r="K48" s="18"/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/>
      <c r="S48" s="24"/>
      <c r="T48" s="24"/>
      <c r="U48" s="137"/>
      <c r="V48" s="24"/>
      <c r="W48" s="24"/>
      <c r="X48" s="24"/>
      <c r="Y48" s="137"/>
      <c r="Z48" s="24"/>
      <c r="AA48" s="24"/>
      <c r="AB48" s="24"/>
      <c r="AC48" s="131"/>
      <c r="AG48" s="131"/>
      <c r="AH48" s="21">
        <v>0</v>
      </c>
      <c r="AI48" s="35"/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/>
      <c r="AQ48" s="36"/>
      <c r="AR48" s="36"/>
      <c r="AS48" s="36"/>
      <c r="AU48" s="35"/>
      <c r="AX48" s="49"/>
      <c r="AY48" s="24"/>
      <c r="AZ48" s="49"/>
      <c r="BA48" s="49"/>
      <c r="BB48" s="49"/>
      <c r="BC48" s="49"/>
      <c r="BD48" s="49"/>
      <c r="BE48" s="49"/>
      <c r="BF48" s="49"/>
      <c r="BG48" s="49"/>
      <c r="BH48" s="49"/>
      <c r="BI48" s="38"/>
      <c r="BJ48" s="35"/>
      <c r="BK48" s="35"/>
      <c r="BL48" s="35"/>
      <c r="BM48" s="35"/>
      <c r="BN48" s="20"/>
      <c r="BO48" s="35">
        <v>78.599999999999994</v>
      </c>
      <c r="BP48" s="35">
        <v>78.8</v>
      </c>
      <c r="BQ48" s="35">
        <v>1005.3</v>
      </c>
      <c r="BR48" s="35">
        <v>1005</v>
      </c>
      <c r="BS48" s="35" t="s">
        <v>66</v>
      </c>
      <c r="BT48" s="24">
        <v>2</v>
      </c>
      <c r="BU48" s="35">
        <v>12.4</v>
      </c>
      <c r="BV48" s="35">
        <v>2</v>
      </c>
      <c r="BW48" s="48" t="s">
        <v>67</v>
      </c>
      <c r="BX48" s="24">
        <v>10</v>
      </c>
      <c r="CC48" s="171">
        <f t="shared" si="2"/>
        <v>0</v>
      </c>
      <c r="CD48" s="171">
        <f t="shared" si="3"/>
        <v>0</v>
      </c>
      <c r="CE48" s="172">
        <f t="shared" si="4"/>
        <v>0</v>
      </c>
      <c r="CF48" s="171">
        <f t="shared" si="5"/>
        <v>0</v>
      </c>
    </row>
    <row r="49" spans="1:84" s="48" customFormat="1" x14ac:dyDescent="0.25">
      <c r="A49" s="46">
        <v>42489</v>
      </c>
      <c r="B49" s="47" t="str">
        <f t="shared" si="0"/>
        <v>16120</v>
      </c>
      <c r="C49" s="46" t="s">
        <v>42</v>
      </c>
      <c r="D49" s="47" t="s">
        <v>95</v>
      </c>
      <c r="E49" s="24">
        <v>7</v>
      </c>
      <c r="F49" s="24">
        <v>2</v>
      </c>
      <c r="G49" s="24" t="s">
        <v>110</v>
      </c>
      <c r="H49" s="24">
        <v>1857</v>
      </c>
      <c r="I49" s="24">
        <f t="shared" si="1"/>
        <v>1257</v>
      </c>
      <c r="J49" s="20" t="s">
        <v>67</v>
      </c>
      <c r="K49" s="18"/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/>
      <c r="S49" s="24"/>
      <c r="T49" s="24"/>
      <c r="U49" s="137"/>
      <c r="V49" s="24"/>
      <c r="W49" s="24"/>
      <c r="X49" s="24"/>
      <c r="Y49" s="137"/>
      <c r="Z49" s="24"/>
      <c r="AA49" s="24"/>
      <c r="AB49" s="24"/>
      <c r="AC49" s="131"/>
      <c r="AG49" s="131"/>
      <c r="AH49" s="21">
        <v>0</v>
      </c>
      <c r="AI49" s="35"/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/>
      <c r="AQ49" s="36"/>
      <c r="AR49" s="36"/>
      <c r="AS49" s="36"/>
      <c r="AU49" s="35"/>
      <c r="AX49" s="49"/>
      <c r="AY49" s="24"/>
      <c r="AZ49" s="49"/>
      <c r="BA49" s="49"/>
      <c r="BB49" s="49"/>
      <c r="BC49" s="49"/>
      <c r="BD49" s="49"/>
      <c r="BE49" s="49"/>
      <c r="BF49" s="49"/>
      <c r="BG49" s="49"/>
      <c r="BH49" s="49"/>
      <c r="BI49" s="38"/>
      <c r="BJ49" s="35"/>
      <c r="BK49" s="35"/>
      <c r="BL49" s="35"/>
      <c r="BM49" s="35"/>
      <c r="BN49" s="20"/>
      <c r="BO49" s="35">
        <v>78.599999999999994</v>
      </c>
      <c r="BP49" s="35">
        <v>78.8</v>
      </c>
      <c r="BQ49" s="35">
        <v>1005.3</v>
      </c>
      <c r="BR49" s="35">
        <v>1005</v>
      </c>
      <c r="BS49" s="35" t="s">
        <v>66</v>
      </c>
      <c r="BT49" s="24">
        <v>2</v>
      </c>
      <c r="BU49" s="35">
        <v>22.3</v>
      </c>
      <c r="BV49" s="35">
        <v>2</v>
      </c>
      <c r="BW49" s="48" t="s">
        <v>67</v>
      </c>
      <c r="BX49" s="24">
        <v>10</v>
      </c>
      <c r="CC49" s="171">
        <f t="shared" si="2"/>
        <v>0</v>
      </c>
      <c r="CD49" s="171">
        <f t="shared" si="3"/>
        <v>0</v>
      </c>
      <c r="CE49" s="172">
        <f t="shared" si="4"/>
        <v>0</v>
      </c>
      <c r="CF49" s="171">
        <f t="shared" si="5"/>
        <v>0</v>
      </c>
    </row>
    <row r="50" spans="1:84" s="48" customFormat="1" x14ac:dyDescent="0.25">
      <c r="A50" s="46">
        <v>42489</v>
      </c>
      <c r="B50" s="47" t="str">
        <f t="shared" si="0"/>
        <v>16120</v>
      </c>
      <c r="C50" s="46" t="s">
        <v>42</v>
      </c>
      <c r="D50" s="47" t="s">
        <v>95</v>
      </c>
      <c r="E50" s="24">
        <v>7</v>
      </c>
      <c r="F50" s="24">
        <v>3</v>
      </c>
      <c r="G50" s="24" t="s">
        <v>110</v>
      </c>
      <c r="H50" s="24">
        <v>1850</v>
      </c>
      <c r="I50" s="24">
        <f t="shared" si="1"/>
        <v>1250</v>
      </c>
      <c r="J50" s="20" t="s">
        <v>67</v>
      </c>
      <c r="K50" s="18"/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/>
      <c r="S50" s="24"/>
      <c r="T50" s="24"/>
      <c r="U50" s="137"/>
      <c r="V50" s="24"/>
      <c r="W50" s="24"/>
      <c r="X50" s="24"/>
      <c r="Y50" s="137"/>
      <c r="Z50" s="24"/>
      <c r="AA50" s="24"/>
      <c r="AB50" s="24"/>
      <c r="AC50" s="131"/>
      <c r="AG50" s="131"/>
      <c r="AH50" s="21">
        <v>0</v>
      </c>
      <c r="AI50" s="35"/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/>
      <c r="AQ50" s="36"/>
      <c r="AR50" s="36"/>
      <c r="AS50" s="36"/>
      <c r="AU50" s="35"/>
      <c r="AX50" s="49"/>
      <c r="AY50" s="24"/>
      <c r="AZ50" s="49"/>
      <c r="BA50" s="49"/>
      <c r="BB50" s="49"/>
      <c r="BC50" s="49"/>
      <c r="BD50" s="49"/>
      <c r="BE50" s="49"/>
      <c r="BF50" s="49"/>
      <c r="BG50" s="49"/>
      <c r="BH50" s="49"/>
      <c r="BI50" s="38"/>
      <c r="BJ50" s="35"/>
      <c r="BK50" s="35"/>
      <c r="BL50" s="35"/>
      <c r="BM50" s="35"/>
      <c r="BN50" s="20"/>
      <c r="BO50" s="35">
        <v>78.599999999999994</v>
      </c>
      <c r="BP50" s="35">
        <v>78.8</v>
      </c>
      <c r="BQ50" s="35">
        <v>1005.3</v>
      </c>
      <c r="BR50" s="35">
        <v>1005</v>
      </c>
      <c r="BS50" s="35" t="s">
        <v>66</v>
      </c>
      <c r="BT50" s="24">
        <v>3</v>
      </c>
      <c r="BU50" s="31">
        <v>22</v>
      </c>
      <c r="BV50" s="35">
        <v>2</v>
      </c>
      <c r="BW50" s="48" t="s">
        <v>67</v>
      </c>
      <c r="BX50" s="24">
        <v>10</v>
      </c>
      <c r="CC50" s="171">
        <f t="shared" si="2"/>
        <v>0</v>
      </c>
      <c r="CD50" s="171">
        <f t="shared" si="3"/>
        <v>0</v>
      </c>
      <c r="CE50" s="172">
        <f t="shared" si="4"/>
        <v>0</v>
      </c>
      <c r="CF50" s="171">
        <f t="shared" si="5"/>
        <v>0</v>
      </c>
    </row>
    <row r="51" spans="1:84" s="48" customFormat="1" x14ac:dyDescent="0.25">
      <c r="A51" s="46">
        <v>42489</v>
      </c>
      <c r="B51" s="47" t="str">
        <f t="shared" si="0"/>
        <v>16120</v>
      </c>
      <c r="C51" s="46" t="s">
        <v>42</v>
      </c>
      <c r="D51" s="47" t="s">
        <v>95</v>
      </c>
      <c r="E51" s="24">
        <v>7</v>
      </c>
      <c r="F51" s="24">
        <v>4</v>
      </c>
      <c r="G51" s="24" t="s">
        <v>110</v>
      </c>
      <c r="H51" s="24">
        <v>1838</v>
      </c>
      <c r="I51" s="24">
        <f t="shared" si="1"/>
        <v>1238</v>
      </c>
      <c r="J51" s="20" t="s">
        <v>67</v>
      </c>
      <c r="K51" s="18"/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/>
      <c r="S51" s="24"/>
      <c r="T51" s="24"/>
      <c r="U51" s="137"/>
      <c r="V51" s="24"/>
      <c r="W51" s="24"/>
      <c r="X51" s="24"/>
      <c r="Y51" s="137"/>
      <c r="Z51" s="24"/>
      <c r="AA51" s="24"/>
      <c r="AB51" s="24"/>
      <c r="AC51" s="131"/>
      <c r="AG51" s="131"/>
      <c r="AH51" s="21">
        <v>0</v>
      </c>
      <c r="AI51" s="35"/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/>
      <c r="AQ51" s="36"/>
      <c r="AR51" s="36"/>
      <c r="AS51" s="36"/>
      <c r="AU51" s="35"/>
      <c r="AX51" s="49"/>
      <c r="AY51" s="24"/>
      <c r="AZ51" s="49"/>
      <c r="BA51" s="49"/>
      <c r="BB51" s="49"/>
      <c r="BC51" s="49"/>
      <c r="BD51" s="49"/>
      <c r="BE51" s="49"/>
      <c r="BF51" s="49"/>
      <c r="BG51" s="49"/>
      <c r="BH51" s="49"/>
      <c r="BI51" s="38"/>
      <c r="BJ51" s="35"/>
      <c r="BK51" s="35"/>
      <c r="BL51" s="35"/>
      <c r="BM51" s="35"/>
      <c r="BN51" s="20"/>
      <c r="BO51" s="35">
        <v>78.599999999999994</v>
      </c>
      <c r="BP51" s="35">
        <v>78.8</v>
      </c>
      <c r="BQ51" s="35">
        <v>1005.3</v>
      </c>
      <c r="BR51" s="35">
        <v>1005</v>
      </c>
      <c r="BS51" s="35" t="s">
        <v>66</v>
      </c>
      <c r="BT51" s="24">
        <v>3</v>
      </c>
      <c r="BU51" s="31">
        <v>18.100000000000001</v>
      </c>
      <c r="BV51" s="35">
        <v>2</v>
      </c>
      <c r="BW51" s="48" t="s">
        <v>67</v>
      </c>
      <c r="BX51" s="24">
        <v>10</v>
      </c>
      <c r="CC51" s="171">
        <f t="shared" si="2"/>
        <v>0</v>
      </c>
      <c r="CD51" s="171">
        <f t="shared" si="3"/>
        <v>0</v>
      </c>
      <c r="CE51" s="172">
        <f t="shared" si="4"/>
        <v>0</v>
      </c>
      <c r="CF51" s="171">
        <f t="shared" si="5"/>
        <v>0</v>
      </c>
    </row>
    <row r="52" spans="1:84" s="48" customFormat="1" x14ac:dyDescent="0.25">
      <c r="A52" s="46">
        <v>42489</v>
      </c>
      <c r="B52" s="47" t="str">
        <f t="shared" si="0"/>
        <v>16120</v>
      </c>
      <c r="C52" s="46" t="s">
        <v>42</v>
      </c>
      <c r="D52" s="47" t="s">
        <v>95</v>
      </c>
      <c r="E52" s="24">
        <v>7</v>
      </c>
      <c r="F52" s="24">
        <v>5</v>
      </c>
      <c r="G52" s="24" t="s">
        <v>110</v>
      </c>
      <c r="H52" s="24">
        <v>1822</v>
      </c>
      <c r="I52" s="24">
        <f t="shared" si="1"/>
        <v>1222</v>
      </c>
      <c r="J52" s="20" t="s">
        <v>67</v>
      </c>
      <c r="K52" s="18"/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/>
      <c r="S52" s="24"/>
      <c r="T52" s="24"/>
      <c r="U52" s="137"/>
      <c r="V52" s="24"/>
      <c r="W52" s="24"/>
      <c r="X52" s="24"/>
      <c r="Y52" s="137"/>
      <c r="Z52" s="24"/>
      <c r="AA52" s="24"/>
      <c r="AB52" s="24"/>
      <c r="AC52" s="131"/>
      <c r="AG52" s="131"/>
      <c r="AH52" s="21">
        <v>0</v>
      </c>
      <c r="AI52" s="35"/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/>
      <c r="AQ52" s="36"/>
      <c r="AR52" s="36"/>
      <c r="AS52" s="36"/>
      <c r="AU52" s="35"/>
      <c r="AX52" s="49"/>
      <c r="AY52" s="24"/>
      <c r="AZ52" s="49"/>
      <c r="BA52" s="49"/>
      <c r="BB52" s="49"/>
      <c r="BC52" s="49"/>
      <c r="BD52" s="49"/>
      <c r="BE52" s="49"/>
      <c r="BF52" s="49"/>
      <c r="BG52" s="49"/>
      <c r="BH52" s="49"/>
      <c r="BI52" s="38"/>
      <c r="BJ52" s="35"/>
      <c r="BK52" s="35"/>
      <c r="BL52" s="35"/>
      <c r="BM52" s="35"/>
      <c r="BN52" s="20"/>
      <c r="BO52" s="35">
        <v>78.599999999999994</v>
      </c>
      <c r="BP52" s="35">
        <v>78.8</v>
      </c>
      <c r="BQ52" s="35">
        <v>1005.3</v>
      </c>
      <c r="BR52" s="35">
        <v>1005</v>
      </c>
      <c r="BS52" s="35" t="s">
        <v>66</v>
      </c>
      <c r="BT52" s="24">
        <v>2</v>
      </c>
      <c r="BU52" s="31">
        <v>17.399999999999999</v>
      </c>
      <c r="BV52" s="35">
        <v>2</v>
      </c>
      <c r="BW52" s="48" t="s">
        <v>67</v>
      </c>
      <c r="BX52" s="24">
        <v>10</v>
      </c>
      <c r="CC52" s="171">
        <f t="shared" si="2"/>
        <v>0</v>
      </c>
      <c r="CD52" s="171">
        <f t="shared" si="3"/>
        <v>0</v>
      </c>
      <c r="CE52" s="172">
        <f t="shared" si="4"/>
        <v>0</v>
      </c>
      <c r="CF52" s="171">
        <f t="shared" si="5"/>
        <v>0</v>
      </c>
    </row>
    <row r="53" spans="1:84" s="48" customFormat="1" x14ac:dyDescent="0.25">
      <c r="A53" s="46">
        <v>42489</v>
      </c>
      <c r="B53" s="47" t="str">
        <f t="shared" si="0"/>
        <v>16120</v>
      </c>
      <c r="C53" s="46" t="s">
        <v>42</v>
      </c>
      <c r="D53" s="47" t="s">
        <v>95</v>
      </c>
      <c r="E53" s="24">
        <v>7</v>
      </c>
      <c r="F53" s="24">
        <v>6</v>
      </c>
      <c r="G53" s="24" t="s">
        <v>110</v>
      </c>
      <c r="H53" s="24">
        <v>1808</v>
      </c>
      <c r="I53" s="24">
        <f t="shared" si="1"/>
        <v>1208</v>
      </c>
      <c r="J53" s="20" t="s">
        <v>67</v>
      </c>
      <c r="K53" s="18"/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/>
      <c r="S53" s="24"/>
      <c r="T53" s="24"/>
      <c r="U53" s="137"/>
      <c r="V53" s="24"/>
      <c r="W53" s="24"/>
      <c r="X53" s="24"/>
      <c r="Y53" s="137"/>
      <c r="Z53" s="24"/>
      <c r="AA53" s="24"/>
      <c r="AB53" s="24"/>
      <c r="AC53" s="131"/>
      <c r="AG53" s="131"/>
      <c r="AH53" s="21">
        <v>0</v>
      </c>
      <c r="AI53" s="35"/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/>
      <c r="AQ53" s="36"/>
      <c r="AR53" s="36"/>
      <c r="AS53" s="36"/>
      <c r="AU53" s="35"/>
      <c r="AX53" s="49"/>
      <c r="AY53" s="24"/>
      <c r="AZ53" s="49"/>
      <c r="BA53" s="49"/>
      <c r="BB53" s="49"/>
      <c r="BC53" s="49"/>
      <c r="BD53" s="49"/>
      <c r="BE53" s="49"/>
      <c r="BF53" s="49"/>
      <c r="BG53" s="49"/>
      <c r="BH53" s="49"/>
      <c r="BI53" s="38"/>
      <c r="BJ53" s="35"/>
      <c r="BK53" s="35"/>
      <c r="BL53" s="35"/>
      <c r="BM53" s="35"/>
      <c r="BN53" s="20"/>
      <c r="BO53" s="35">
        <v>78.599999999999994</v>
      </c>
      <c r="BP53" s="35">
        <v>78.8</v>
      </c>
      <c r="BQ53" s="35">
        <v>1005.3</v>
      </c>
      <c r="BR53" s="35">
        <v>1005</v>
      </c>
      <c r="BS53" s="35" t="s">
        <v>66</v>
      </c>
      <c r="BT53" s="24">
        <v>2</v>
      </c>
      <c r="BU53" s="31">
        <v>17.3</v>
      </c>
      <c r="BV53" s="35">
        <v>2</v>
      </c>
      <c r="BW53" s="48" t="s">
        <v>67</v>
      </c>
      <c r="BX53" s="24">
        <v>10</v>
      </c>
      <c r="CC53" s="171">
        <f t="shared" si="2"/>
        <v>0</v>
      </c>
      <c r="CD53" s="171">
        <f t="shared" si="3"/>
        <v>0</v>
      </c>
      <c r="CE53" s="172">
        <f t="shared" si="4"/>
        <v>0</v>
      </c>
      <c r="CF53" s="171">
        <f t="shared" si="5"/>
        <v>0</v>
      </c>
    </row>
    <row r="54" spans="1:84" s="48" customFormat="1" x14ac:dyDescent="0.25">
      <c r="A54" s="46">
        <v>42489</v>
      </c>
      <c r="B54" s="47" t="str">
        <f t="shared" si="0"/>
        <v>16120</v>
      </c>
      <c r="C54" s="46" t="s">
        <v>42</v>
      </c>
      <c r="D54" s="47" t="s">
        <v>95</v>
      </c>
      <c r="E54" s="24">
        <v>7</v>
      </c>
      <c r="F54" s="24">
        <v>7</v>
      </c>
      <c r="G54" s="24" t="s">
        <v>110</v>
      </c>
      <c r="H54" s="24">
        <v>1800</v>
      </c>
      <c r="I54" s="24">
        <f t="shared" si="1"/>
        <v>1200</v>
      </c>
      <c r="J54" s="20" t="s">
        <v>67</v>
      </c>
      <c r="K54" s="18"/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/>
      <c r="S54" s="24"/>
      <c r="T54" s="24"/>
      <c r="U54" s="137"/>
      <c r="V54" s="24"/>
      <c r="W54" s="24"/>
      <c r="X54" s="24"/>
      <c r="Y54" s="137"/>
      <c r="Z54" s="24"/>
      <c r="AA54" s="24"/>
      <c r="AB54" s="24"/>
      <c r="AC54" s="131"/>
      <c r="AG54" s="131"/>
      <c r="AH54" s="21">
        <v>0</v>
      </c>
      <c r="AI54" s="35"/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/>
      <c r="AQ54" s="36"/>
      <c r="AR54" s="36"/>
      <c r="AS54" s="36"/>
      <c r="AU54" s="35"/>
      <c r="AX54" s="49"/>
      <c r="AY54" s="24"/>
      <c r="AZ54" s="49"/>
      <c r="BA54" s="49"/>
      <c r="BB54" s="49"/>
      <c r="BC54" s="49"/>
      <c r="BD54" s="49"/>
      <c r="BE54" s="49"/>
      <c r="BF54" s="49"/>
      <c r="BG54" s="49"/>
      <c r="BH54" s="49"/>
      <c r="BI54" s="38"/>
      <c r="BJ54" s="35"/>
      <c r="BK54" s="35"/>
      <c r="BL54" s="35"/>
      <c r="BM54" s="35"/>
      <c r="BN54" s="20"/>
      <c r="BO54" s="35">
        <v>78.599999999999994</v>
      </c>
      <c r="BP54" s="35">
        <v>78.8</v>
      </c>
      <c r="BQ54" s="35">
        <v>1005.3</v>
      </c>
      <c r="BR54" s="35">
        <v>1005</v>
      </c>
      <c r="BS54" s="35" t="s">
        <v>66</v>
      </c>
      <c r="BT54" s="24">
        <v>3</v>
      </c>
      <c r="BU54" s="31">
        <v>29.4</v>
      </c>
      <c r="BV54" s="35">
        <v>2</v>
      </c>
      <c r="BW54" s="48" t="s">
        <v>67</v>
      </c>
      <c r="BX54" s="24">
        <v>10</v>
      </c>
      <c r="CC54" s="171">
        <f t="shared" si="2"/>
        <v>0</v>
      </c>
      <c r="CD54" s="171">
        <f t="shared" si="3"/>
        <v>0</v>
      </c>
      <c r="CE54" s="172">
        <f t="shared" si="4"/>
        <v>0</v>
      </c>
      <c r="CF54" s="171">
        <f t="shared" si="5"/>
        <v>0</v>
      </c>
    </row>
    <row r="55" spans="1:84" s="56" customFormat="1" x14ac:dyDescent="0.25">
      <c r="A55" s="54">
        <v>42489</v>
      </c>
      <c r="B55" s="55" t="str">
        <f t="shared" si="0"/>
        <v>16120</v>
      </c>
      <c r="C55" s="54" t="s">
        <v>42</v>
      </c>
      <c r="D55" s="55" t="s">
        <v>95</v>
      </c>
      <c r="E55" s="57">
        <v>7</v>
      </c>
      <c r="F55" s="57">
        <v>8</v>
      </c>
      <c r="G55" s="57" t="s">
        <v>110</v>
      </c>
      <c r="H55" s="57">
        <v>1749</v>
      </c>
      <c r="I55" s="57">
        <f t="shared" si="1"/>
        <v>1149</v>
      </c>
      <c r="J55" s="63" t="s">
        <v>67</v>
      </c>
      <c r="K55" s="19"/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/>
      <c r="S55" s="57"/>
      <c r="T55" s="57"/>
      <c r="U55" s="138"/>
      <c r="V55" s="57"/>
      <c r="W55" s="57"/>
      <c r="X55" s="57"/>
      <c r="Y55" s="138"/>
      <c r="Z55" s="57"/>
      <c r="AA55" s="57"/>
      <c r="AB55" s="57"/>
      <c r="AC55" s="129"/>
      <c r="AG55" s="129"/>
      <c r="AH55" s="58">
        <v>0</v>
      </c>
      <c r="AI55" s="19"/>
      <c r="AJ55" s="57">
        <v>0</v>
      </c>
      <c r="AK55" s="57">
        <v>0</v>
      </c>
      <c r="AL55" s="57">
        <v>0</v>
      </c>
      <c r="AM55" s="57">
        <v>0</v>
      </c>
      <c r="AN55" s="57">
        <v>0</v>
      </c>
      <c r="AO55" s="57">
        <v>0</v>
      </c>
      <c r="AP55" s="57"/>
      <c r="AU55" s="19"/>
      <c r="AX55" s="59"/>
      <c r="AY55" s="57"/>
      <c r="AZ55" s="59"/>
      <c r="BA55" s="59"/>
      <c r="BB55" s="59"/>
      <c r="BC55" s="59"/>
      <c r="BD55" s="59"/>
      <c r="BE55" s="59"/>
      <c r="BF55" s="59"/>
      <c r="BG55" s="59"/>
      <c r="BH55" s="59"/>
      <c r="BI55" s="57"/>
      <c r="BJ55" s="19"/>
      <c r="BK55" s="19"/>
      <c r="BL55" s="19"/>
      <c r="BM55" s="19"/>
      <c r="BN55" s="63"/>
      <c r="BO55" s="19">
        <v>78.599999999999994</v>
      </c>
      <c r="BP55" s="19">
        <v>78.8</v>
      </c>
      <c r="BQ55" s="19">
        <v>1005.3</v>
      </c>
      <c r="BR55" s="19">
        <v>1005</v>
      </c>
      <c r="BS55" s="19" t="s">
        <v>66</v>
      </c>
      <c r="BT55" s="57">
        <v>2</v>
      </c>
      <c r="BU55" s="61">
        <v>14.8</v>
      </c>
      <c r="BV55" s="19">
        <v>2</v>
      </c>
      <c r="BW55" s="56" t="s">
        <v>67</v>
      </c>
      <c r="BX55" s="56">
        <v>10</v>
      </c>
      <c r="CC55" s="171">
        <f t="shared" si="2"/>
        <v>0</v>
      </c>
      <c r="CD55" s="171">
        <f t="shared" si="3"/>
        <v>0</v>
      </c>
      <c r="CE55" s="172">
        <f t="shared" si="4"/>
        <v>0</v>
      </c>
      <c r="CF55" s="171">
        <f t="shared" si="5"/>
        <v>0</v>
      </c>
    </row>
    <row r="56" spans="1:84" s="48" customFormat="1" x14ac:dyDescent="0.25">
      <c r="A56" s="92">
        <v>42490</v>
      </c>
      <c r="B56" s="47" t="str">
        <f t="shared" si="0"/>
        <v>16121</v>
      </c>
      <c r="C56" s="48" t="s">
        <v>42</v>
      </c>
      <c r="D56" s="66" t="s">
        <v>92</v>
      </c>
      <c r="E56" s="24">
        <v>8</v>
      </c>
      <c r="F56" s="24">
        <v>1</v>
      </c>
      <c r="G56" s="24" t="s">
        <v>110</v>
      </c>
      <c r="H56" s="24">
        <v>1945</v>
      </c>
      <c r="I56" s="24">
        <f t="shared" si="1"/>
        <v>1345</v>
      </c>
      <c r="J56" s="20" t="s">
        <v>67</v>
      </c>
      <c r="K56" s="18"/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24"/>
      <c r="S56" s="24"/>
      <c r="T56" s="24"/>
      <c r="U56" s="137"/>
      <c r="V56" s="24"/>
      <c r="W56" s="24"/>
      <c r="X56" s="24"/>
      <c r="Y56" s="137"/>
      <c r="Z56" s="24"/>
      <c r="AA56" s="24"/>
      <c r="AB56" s="24"/>
      <c r="AC56" s="131"/>
      <c r="AG56" s="131"/>
      <c r="AH56" s="21">
        <v>0</v>
      </c>
      <c r="AI56" s="35"/>
      <c r="AJ56" s="24">
        <v>0</v>
      </c>
      <c r="AK56" s="24">
        <v>0</v>
      </c>
      <c r="AL56" s="24">
        <v>0</v>
      </c>
      <c r="AM56" s="24">
        <v>1</v>
      </c>
      <c r="AN56" s="24">
        <v>0</v>
      </c>
      <c r="AO56" s="24">
        <v>0</v>
      </c>
      <c r="AP56" s="24"/>
      <c r="AQ56" s="36"/>
      <c r="AR56" s="36"/>
      <c r="AS56" s="36"/>
      <c r="AT56" s="48" t="s">
        <v>60</v>
      </c>
      <c r="AU56" s="35" t="s">
        <v>60</v>
      </c>
      <c r="AV56" s="48">
        <v>120</v>
      </c>
      <c r="AX56" s="49"/>
      <c r="AY56" s="24"/>
      <c r="AZ56" s="49"/>
      <c r="BA56" s="49"/>
      <c r="BB56" s="49"/>
      <c r="BC56" s="49"/>
      <c r="BD56" s="49"/>
      <c r="BE56" s="49"/>
      <c r="BF56" s="49"/>
      <c r="BG56" s="49"/>
      <c r="BH56" s="49"/>
      <c r="BI56" s="75"/>
      <c r="BJ56" s="35"/>
      <c r="BK56" s="24"/>
      <c r="BL56" s="24"/>
      <c r="BM56" s="24"/>
      <c r="BN56" s="21">
        <v>1</v>
      </c>
      <c r="BO56" s="147">
        <v>84.6</v>
      </c>
      <c r="BP56" s="97">
        <v>77.8</v>
      </c>
      <c r="BQ56" s="97">
        <v>1005.8</v>
      </c>
      <c r="BR56" s="97">
        <v>1006.5</v>
      </c>
      <c r="BS56" s="97" t="s">
        <v>66</v>
      </c>
      <c r="BT56" s="24">
        <v>2</v>
      </c>
      <c r="BU56" s="18">
        <v>9.3000000000000007</v>
      </c>
      <c r="BV56" s="18">
        <v>1</v>
      </c>
      <c r="BW56" s="36" t="s">
        <v>68</v>
      </c>
      <c r="BX56" s="24">
        <v>9</v>
      </c>
      <c r="CC56" s="171">
        <f t="shared" si="2"/>
        <v>0</v>
      </c>
      <c r="CD56" s="171">
        <f t="shared" si="3"/>
        <v>0</v>
      </c>
      <c r="CE56" s="172">
        <f t="shared" si="4"/>
        <v>0</v>
      </c>
      <c r="CF56" s="171">
        <f t="shared" si="5"/>
        <v>0</v>
      </c>
    </row>
    <row r="57" spans="1:84" s="48" customFormat="1" x14ac:dyDescent="0.25">
      <c r="A57" s="93">
        <v>42490</v>
      </c>
      <c r="B57" s="47" t="str">
        <f t="shared" si="0"/>
        <v>16121</v>
      </c>
      <c r="C57" s="48" t="s">
        <v>42</v>
      </c>
      <c r="D57" s="66" t="s">
        <v>124</v>
      </c>
      <c r="E57" s="24">
        <v>8</v>
      </c>
      <c r="F57" s="24">
        <v>2</v>
      </c>
      <c r="G57" s="24" t="s">
        <v>110</v>
      </c>
      <c r="H57" s="24">
        <v>1933</v>
      </c>
      <c r="I57" s="24">
        <f t="shared" si="1"/>
        <v>1333</v>
      </c>
      <c r="J57" s="20" t="s">
        <v>67</v>
      </c>
      <c r="K57" s="18"/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24"/>
      <c r="S57" s="24"/>
      <c r="T57" s="24"/>
      <c r="U57" s="137"/>
      <c r="V57" s="24"/>
      <c r="W57" s="24"/>
      <c r="X57" s="24"/>
      <c r="Y57" s="137"/>
      <c r="Z57" s="24"/>
      <c r="AA57" s="24"/>
      <c r="AB57" s="24"/>
      <c r="AC57" s="131"/>
      <c r="AG57" s="131"/>
      <c r="AH57" s="21">
        <v>0</v>
      </c>
      <c r="AI57" s="35"/>
      <c r="AJ57" s="24">
        <v>0</v>
      </c>
      <c r="AK57" s="24">
        <v>1</v>
      </c>
      <c r="AL57" s="24">
        <v>1</v>
      </c>
      <c r="AM57" s="24">
        <v>1</v>
      </c>
      <c r="AN57" s="24">
        <v>1</v>
      </c>
      <c r="AO57" s="24">
        <v>1</v>
      </c>
      <c r="AP57" s="24"/>
      <c r="AQ57" s="36"/>
      <c r="AR57" s="36"/>
      <c r="AS57" s="36"/>
      <c r="AT57" s="48" t="s">
        <v>60</v>
      </c>
      <c r="AU57" s="35" t="s">
        <v>60</v>
      </c>
      <c r="AV57" s="48">
        <v>200</v>
      </c>
      <c r="AX57" s="49"/>
      <c r="AY57" s="24"/>
      <c r="AZ57" s="49"/>
      <c r="BA57" s="49"/>
      <c r="BB57" s="49"/>
      <c r="BC57" s="49"/>
      <c r="BD57" s="49"/>
      <c r="BE57" s="49"/>
      <c r="BF57" s="49"/>
      <c r="BG57" s="49"/>
      <c r="BH57" s="49"/>
      <c r="BI57" s="75"/>
      <c r="BJ57" s="35"/>
      <c r="BK57" s="24"/>
      <c r="BL57" s="24"/>
      <c r="BM57" s="24"/>
      <c r="BN57" s="21">
        <v>1</v>
      </c>
      <c r="BO57" s="120">
        <v>84.6</v>
      </c>
      <c r="BP57" s="38">
        <v>77.8</v>
      </c>
      <c r="BQ57" s="38">
        <v>1005.8</v>
      </c>
      <c r="BR57" s="38">
        <v>1006.5</v>
      </c>
      <c r="BS57" s="38" t="s">
        <v>66</v>
      </c>
      <c r="BT57" s="24">
        <v>1</v>
      </c>
      <c r="BU57" s="43">
        <v>7</v>
      </c>
      <c r="BV57" s="18">
        <v>1</v>
      </c>
      <c r="BW57" s="36" t="s">
        <v>68</v>
      </c>
      <c r="BX57" s="24">
        <v>9</v>
      </c>
      <c r="CC57" s="171">
        <f t="shared" si="2"/>
        <v>0</v>
      </c>
      <c r="CD57" s="171">
        <f t="shared" si="3"/>
        <v>0</v>
      </c>
      <c r="CE57" s="172">
        <f t="shared" si="4"/>
        <v>0</v>
      </c>
      <c r="CF57" s="171">
        <f t="shared" si="5"/>
        <v>0</v>
      </c>
    </row>
    <row r="58" spans="1:84" s="48" customFormat="1" x14ac:dyDescent="0.25">
      <c r="A58" s="93">
        <v>42490</v>
      </c>
      <c r="B58" s="47" t="str">
        <f t="shared" si="0"/>
        <v>16121</v>
      </c>
      <c r="C58" s="48" t="s">
        <v>42</v>
      </c>
      <c r="D58" s="66" t="s">
        <v>124</v>
      </c>
      <c r="E58" s="24">
        <v>8</v>
      </c>
      <c r="F58" s="24">
        <v>3</v>
      </c>
      <c r="G58" s="24" t="s">
        <v>110</v>
      </c>
      <c r="H58" s="24">
        <v>1919</v>
      </c>
      <c r="I58" s="24">
        <f t="shared" si="1"/>
        <v>1319</v>
      </c>
      <c r="J58" s="20" t="s">
        <v>67</v>
      </c>
      <c r="K58" s="18"/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24"/>
      <c r="S58" s="24"/>
      <c r="T58" s="24"/>
      <c r="U58" s="137"/>
      <c r="V58" s="24"/>
      <c r="W58" s="24"/>
      <c r="X58" s="24"/>
      <c r="Y58" s="137"/>
      <c r="Z58" s="24"/>
      <c r="AA58" s="24"/>
      <c r="AB58" s="24"/>
      <c r="AC58" s="131"/>
      <c r="AG58" s="131"/>
      <c r="AH58" s="21">
        <v>0</v>
      </c>
      <c r="AI58" s="35"/>
      <c r="AJ58" s="24">
        <v>0</v>
      </c>
      <c r="AK58" s="24">
        <v>0</v>
      </c>
      <c r="AL58" s="24">
        <v>0</v>
      </c>
      <c r="AM58" s="24">
        <v>1</v>
      </c>
      <c r="AN58" s="24">
        <v>1</v>
      </c>
      <c r="AO58" s="24">
        <v>1</v>
      </c>
      <c r="AP58" s="24"/>
      <c r="AQ58" s="36"/>
      <c r="AR58" s="36"/>
      <c r="AS58" s="36"/>
      <c r="AT58" s="48" t="s">
        <v>60</v>
      </c>
      <c r="AU58" s="35" t="s">
        <v>22</v>
      </c>
      <c r="AV58" s="48">
        <v>110</v>
      </c>
      <c r="AX58" s="49"/>
      <c r="AY58" s="24"/>
      <c r="AZ58" s="49"/>
      <c r="BA58" s="49"/>
      <c r="BB58" s="49"/>
      <c r="BC58" s="49"/>
      <c r="BD58" s="49"/>
      <c r="BE58" s="49"/>
      <c r="BF58" s="49"/>
      <c r="BG58" s="49"/>
      <c r="BH58" s="49"/>
      <c r="BI58" s="75"/>
      <c r="BJ58" s="35"/>
      <c r="BK58" s="24"/>
      <c r="BL58" s="24"/>
      <c r="BM58" s="24"/>
      <c r="BN58" s="21">
        <v>1</v>
      </c>
      <c r="BO58" s="120">
        <v>84.6</v>
      </c>
      <c r="BP58" s="38">
        <v>77.8</v>
      </c>
      <c r="BQ58" s="38">
        <v>1005.8</v>
      </c>
      <c r="BR58" s="38">
        <v>1006.5</v>
      </c>
      <c r="BS58" s="38" t="s">
        <v>66</v>
      </c>
      <c r="BT58" s="24">
        <v>1</v>
      </c>
      <c r="BU58" s="43">
        <v>8.6</v>
      </c>
      <c r="BV58" s="18">
        <v>1</v>
      </c>
      <c r="BW58" s="36" t="s">
        <v>68</v>
      </c>
      <c r="BX58" s="24">
        <v>9</v>
      </c>
      <c r="CC58" s="171">
        <f t="shared" si="2"/>
        <v>0</v>
      </c>
      <c r="CD58" s="171">
        <f t="shared" si="3"/>
        <v>0</v>
      </c>
      <c r="CE58" s="172">
        <f t="shared" si="4"/>
        <v>0</v>
      </c>
      <c r="CF58" s="171">
        <f t="shared" si="5"/>
        <v>0</v>
      </c>
    </row>
    <row r="59" spans="1:84" s="48" customFormat="1" x14ac:dyDescent="0.25">
      <c r="A59" s="93">
        <v>42490</v>
      </c>
      <c r="B59" s="47" t="str">
        <f t="shared" si="0"/>
        <v>16121</v>
      </c>
      <c r="C59" s="48" t="s">
        <v>42</v>
      </c>
      <c r="D59" s="66" t="s">
        <v>124</v>
      </c>
      <c r="E59" s="24">
        <v>8</v>
      </c>
      <c r="F59" s="24">
        <v>4</v>
      </c>
      <c r="G59" s="24" t="s">
        <v>110</v>
      </c>
      <c r="H59" s="24">
        <v>1906</v>
      </c>
      <c r="I59" s="24">
        <f t="shared" si="1"/>
        <v>1306</v>
      </c>
      <c r="J59" s="20" t="s">
        <v>67</v>
      </c>
      <c r="K59" s="18"/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24"/>
      <c r="S59" s="24"/>
      <c r="T59" s="24"/>
      <c r="U59" s="137"/>
      <c r="V59" s="24"/>
      <c r="W59" s="24"/>
      <c r="X59" s="24"/>
      <c r="Y59" s="137"/>
      <c r="Z59" s="24"/>
      <c r="AA59" s="24"/>
      <c r="AB59" s="24"/>
      <c r="AC59" s="131"/>
      <c r="AG59" s="131"/>
      <c r="AH59" s="21">
        <v>0</v>
      </c>
      <c r="AI59" s="35"/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/>
      <c r="AQ59" s="36"/>
      <c r="AR59" s="36"/>
      <c r="AS59" s="36"/>
      <c r="AU59" s="35"/>
      <c r="AX59" s="49"/>
      <c r="AY59" s="24"/>
      <c r="AZ59" s="49"/>
      <c r="BA59" s="49"/>
      <c r="BB59" s="49"/>
      <c r="BC59" s="49"/>
      <c r="BD59" s="49"/>
      <c r="BE59" s="49"/>
      <c r="BF59" s="49"/>
      <c r="BG59" s="49"/>
      <c r="BH59" s="49"/>
      <c r="BI59" s="75"/>
      <c r="BJ59" s="35"/>
      <c r="BK59" s="24"/>
      <c r="BL59" s="24"/>
      <c r="BM59" s="24"/>
      <c r="BN59" s="21"/>
      <c r="BO59" s="120">
        <v>84.6</v>
      </c>
      <c r="BP59" s="38">
        <v>77.8</v>
      </c>
      <c r="BQ59" s="38">
        <v>1005.8</v>
      </c>
      <c r="BR59" s="38">
        <v>1006.5</v>
      </c>
      <c r="BS59" s="38" t="s">
        <v>66</v>
      </c>
      <c r="BT59" s="24">
        <v>1</v>
      </c>
      <c r="BU59" s="43">
        <v>2.2999999999999998</v>
      </c>
      <c r="BV59" s="18">
        <v>1</v>
      </c>
      <c r="BW59" s="36" t="s">
        <v>68</v>
      </c>
      <c r="BX59" s="24">
        <v>9</v>
      </c>
      <c r="CC59" s="171">
        <f t="shared" si="2"/>
        <v>0</v>
      </c>
      <c r="CD59" s="171">
        <f t="shared" si="3"/>
        <v>0</v>
      </c>
      <c r="CE59" s="172">
        <f t="shared" si="4"/>
        <v>0</v>
      </c>
      <c r="CF59" s="171">
        <f t="shared" si="5"/>
        <v>0</v>
      </c>
    </row>
    <row r="60" spans="1:84" s="48" customFormat="1" x14ac:dyDescent="0.25">
      <c r="A60" s="93">
        <v>42490</v>
      </c>
      <c r="B60" s="47" t="str">
        <f t="shared" si="0"/>
        <v>16121</v>
      </c>
      <c r="C60" s="48" t="s">
        <v>42</v>
      </c>
      <c r="D60" s="66" t="s">
        <v>124</v>
      </c>
      <c r="E60" s="24">
        <v>8</v>
      </c>
      <c r="F60" s="24">
        <v>5</v>
      </c>
      <c r="G60" s="24" t="s">
        <v>110</v>
      </c>
      <c r="H60" s="24">
        <v>1849</v>
      </c>
      <c r="I60" s="24">
        <f t="shared" si="1"/>
        <v>1249</v>
      </c>
      <c r="J60" s="20" t="s">
        <v>67</v>
      </c>
      <c r="K60" s="18"/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24"/>
      <c r="S60" s="24"/>
      <c r="T60" s="24"/>
      <c r="U60" s="137"/>
      <c r="V60" s="24"/>
      <c r="W60" s="24"/>
      <c r="X60" s="24"/>
      <c r="Y60" s="137"/>
      <c r="Z60" s="24"/>
      <c r="AA60" s="24"/>
      <c r="AB60" s="24"/>
      <c r="AC60" s="131"/>
      <c r="AG60" s="131"/>
      <c r="AH60" s="21">
        <v>0</v>
      </c>
      <c r="AI60" s="35"/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/>
      <c r="AQ60" s="36"/>
      <c r="AR60" s="36"/>
      <c r="AS60" s="36"/>
      <c r="AU60" s="35"/>
      <c r="AX60" s="49"/>
      <c r="AY60" s="24"/>
      <c r="AZ60" s="49"/>
      <c r="BA60" s="49"/>
      <c r="BB60" s="49"/>
      <c r="BC60" s="49"/>
      <c r="BD60" s="49"/>
      <c r="BE60" s="49"/>
      <c r="BF60" s="49"/>
      <c r="BG60" s="49"/>
      <c r="BH60" s="49"/>
      <c r="BI60" s="75"/>
      <c r="BJ60" s="35"/>
      <c r="BK60" s="24"/>
      <c r="BL60" s="24"/>
      <c r="BM60" s="24"/>
      <c r="BN60" s="21"/>
      <c r="BO60" s="120">
        <v>84.6</v>
      </c>
      <c r="BP60" s="38">
        <v>77.8</v>
      </c>
      <c r="BQ60" s="38">
        <v>1005.8</v>
      </c>
      <c r="BR60" s="38">
        <v>1006.5</v>
      </c>
      <c r="BS60" s="38" t="s">
        <v>66</v>
      </c>
      <c r="BT60" s="24">
        <v>1</v>
      </c>
      <c r="BU60" s="35">
        <v>2.7</v>
      </c>
      <c r="BV60" s="18">
        <v>1</v>
      </c>
      <c r="BW60" s="36" t="s">
        <v>68</v>
      </c>
      <c r="BX60" s="24">
        <v>9</v>
      </c>
      <c r="CC60" s="171">
        <f t="shared" si="2"/>
        <v>0</v>
      </c>
      <c r="CD60" s="171">
        <f t="shared" si="3"/>
        <v>0</v>
      </c>
      <c r="CE60" s="172">
        <f t="shared" si="4"/>
        <v>0</v>
      </c>
      <c r="CF60" s="171">
        <f t="shared" si="5"/>
        <v>0</v>
      </c>
    </row>
    <row r="61" spans="1:84" s="48" customFormat="1" x14ac:dyDescent="0.25">
      <c r="A61" s="93">
        <v>42490</v>
      </c>
      <c r="B61" s="47" t="str">
        <f t="shared" si="0"/>
        <v>16121</v>
      </c>
      <c r="C61" s="48" t="s">
        <v>42</v>
      </c>
      <c r="D61" s="66" t="s">
        <v>124</v>
      </c>
      <c r="E61" s="24">
        <v>8</v>
      </c>
      <c r="F61" s="24">
        <v>6</v>
      </c>
      <c r="G61" s="24" t="s">
        <v>110</v>
      </c>
      <c r="H61" s="24">
        <v>1838</v>
      </c>
      <c r="I61" s="24">
        <f t="shared" si="1"/>
        <v>1238</v>
      </c>
      <c r="J61" s="20" t="s">
        <v>67</v>
      </c>
      <c r="K61" s="18"/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24"/>
      <c r="S61" s="24"/>
      <c r="T61" s="24"/>
      <c r="U61" s="137"/>
      <c r="V61" s="24"/>
      <c r="W61" s="24"/>
      <c r="X61" s="24"/>
      <c r="Y61" s="137"/>
      <c r="Z61" s="24"/>
      <c r="AA61" s="24"/>
      <c r="AB61" s="24"/>
      <c r="AC61" s="131"/>
      <c r="AG61" s="131"/>
      <c r="AH61" s="21">
        <v>0</v>
      </c>
      <c r="AI61" s="35"/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/>
      <c r="AQ61" s="36"/>
      <c r="AR61" s="36"/>
      <c r="AS61" s="36"/>
      <c r="AU61" s="35"/>
      <c r="AX61" s="49"/>
      <c r="AY61" s="24"/>
      <c r="AZ61" s="49"/>
      <c r="BA61" s="49"/>
      <c r="BB61" s="49"/>
      <c r="BC61" s="49"/>
      <c r="BD61" s="49"/>
      <c r="BE61" s="49"/>
      <c r="BF61" s="49"/>
      <c r="BG61" s="49"/>
      <c r="BH61" s="49"/>
      <c r="BI61" s="75"/>
      <c r="BJ61" s="35"/>
      <c r="BK61" s="24"/>
      <c r="BL61" s="24"/>
      <c r="BM61" s="24"/>
      <c r="BN61" s="21"/>
      <c r="BO61" s="120">
        <v>84.6</v>
      </c>
      <c r="BP61" s="38">
        <v>77.8</v>
      </c>
      <c r="BQ61" s="38">
        <v>1005.8</v>
      </c>
      <c r="BR61" s="38">
        <v>1006.5</v>
      </c>
      <c r="BS61" s="38" t="s">
        <v>66</v>
      </c>
      <c r="BT61" s="24">
        <v>1</v>
      </c>
      <c r="BU61" s="43">
        <v>4.0999999999999996</v>
      </c>
      <c r="BV61" s="18">
        <v>1</v>
      </c>
      <c r="BW61" s="36" t="s">
        <v>68</v>
      </c>
      <c r="BX61" s="24">
        <v>9</v>
      </c>
      <c r="CC61" s="171">
        <f t="shared" si="2"/>
        <v>0</v>
      </c>
      <c r="CD61" s="171">
        <f t="shared" si="3"/>
        <v>0</v>
      </c>
      <c r="CE61" s="172">
        <f t="shared" si="4"/>
        <v>0</v>
      </c>
      <c r="CF61" s="171">
        <f t="shared" si="5"/>
        <v>0</v>
      </c>
    </row>
    <row r="62" spans="1:84" s="56" customFormat="1" x14ac:dyDescent="0.25">
      <c r="A62" s="54">
        <v>42490</v>
      </c>
      <c r="B62" s="55" t="str">
        <f t="shared" si="0"/>
        <v>16121</v>
      </c>
      <c r="C62" s="56" t="s">
        <v>42</v>
      </c>
      <c r="D62" s="56" t="s">
        <v>124</v>
      </c>
      <c r="E62" s="57">
        <v>8</v>
      </c>
      <c r="F62" s="57">
        <v>7</v>
      </c>
      <c r="G62" s="57" t="s">
        <v>110</v>
      </c>
      <c r="H62" s="57">
        <v>1822</v>
      </c>
      <c r="I62" s="57">
        <f t="shared" si="1"/>
        <v>1222</v>
      </c>
      <c r="J62" s="63" t="s">
        <v>67</v>
      </c>
      <c r="K62" s="19"/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/>
      <c r="S62" s="57"/>
      <c r="T62" s="57"/>
      <c r="U62" s="138"/>
      <c r="V62" s="57"/>
      <c r="W62" s="57"/>
      <c r="X62" s="57"/>
      <c r="Y62" s="138"/>
      <c r="Z62" s="57"/>
      <c r="AA62" s="57"/>
      <c r="AB62" s="57"/>
      <c r="AC62" s="129"/>
      <c r="AG62" s="129"/>
      <c r="AH62" s="58">
        <v>0</v>
      </c>
      <c r="AI62" s="19"/>
      <c r="AJ62" s="57">
        <v>0</v>
      </c>
      <c r="AK62" s="57">
        <v>0</v>
      </c>
      <c r="AL62" s="57">
        <v>0</v>
      </c>
      <c r="AM62" s="57">
        <v>0</v>
      </c>
      <c r="AN62" s="57">
        <v>0</v>
      </c>
      <c r="AO62" s="57">
        <v>0</v>
      </c>
      <c r="AP62" s="57"/>
      <c r="AU62" s="19"/>
      <c r="AX62" s="59"/>
      <c r="AY62" s="57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19"/>
      <c r="BK62" s="57"/>
      <c r="BL62" s="57"/>
      <c r="BM62" s="57"/>
      <c r="BN62" s="58"/>
      <c r="BO62" s="113">
        <v>84.6</v>
      </c>
      <c r="BP62" s="57">
        <v>77.8</v>
      </c>
      <c r="BQ62" s="57">
        <v>1005.8</v>
      </c>
      <c r="BR62" s="57">
        <v>1006.5</v>
      </c>
      <c r="BS62" s="57" t="s">
        <v>66</v>
      </c>
      <c r="BT62" s="57">
        <v>1</v>
      </c>
      <c r="BU62" s="61">
        <v>6.7</v>
      </c>
      <c r="BV62" s="62">
        <v>1</v>
      </c>
      <c r="BW62" s="56" t="s">
        <v>68</v>
      </c>
      <c r="BX62" s="56">
        <v>9</v>
      </c>
      <c r="CC62" s="171">
        <f t="shared" si="2"/>
        <v>0</v>
      </c>
      <c r="CD62" s="171">
        <f t="shared" si="3"/>
        <v>0</v>
      </c>
      <c r="CE62" s="172">
        <f t="shared" si="4"/>
        <v>0</v>
      </c>
      <c r="CF62" s="171">
        <f t="shared" si="5"/>
        <v>0</v>
      </c>
    </row>
    <row r="63" spans="1:84" s="48" customFormat="1" x14ac:dyDescent="0.25">
      <c r="A63" s="46" t="s">
        <v>60</v>
      </c>
      <c r="B63" s="47" t="s">
        <v>60</v>
      </c>
      <c r="C63" s="48" t="s">
        <v>42</v>
      </c>
      <c r="D63" s="48" t="s">
        <v>60</v>
      </c>
      <c r="E63" s="24">
        <v>9</v>
      </c>
      <c r="F63" s="24">
        <v>1</v>
      </c>
      <c r="G63" s="24" t="s">
        <v>60</v>
      </c>
      <c r="H63" s="24" t="s">
        <v>60</v>
      </c>
      <c r="I63" s="38" t="s">
        <v>60</v>
      </c>
      <c r="J63" s="20" t="s">
        <v>60</v>
      </c>
      <c r="K63" s="18"/>
      <c r="L63" s="24" t="s">
        <v>60</v>
      </c>
      <c r="M63" s="24" t="s">
        <v>60</v>
      </c>
      <c r="N63" s="24" t="s">
        <v>60</v>
      </c>
      <c r="O63" s="24" t="s">
        <v>60</v>
      </c>
      <c r="P63" s="24" t="s">
        <v>60</v>
      </c>
      <c r="Q63" s="24" t="s">
        <v>60</v>
      </c>
      <c r="R63" s="24"/>
      <c r="S63" s="24"/>
      <c r="T63" s="24"/>
      <c r="U63" s="137"/>
      <c r="V63" s="24"/>
      <c r="W63" s="24"/>
      <c r="X63" s="24"/>
      <c r="Y63" s="137"/>
      <c r="Z63" s="24"/>
      <c r="AA63" s="24"/>
      <c r="AB63" s="24"/>
      <c r="AC63" s="131"/>
      <c r="AG63" s="131"/>
      <c r="AH63" s="21" t="s">
        <v>60</v>
      </c>
      <c r="AI63" s="35"/>
      <c r="AJ63" s="24" t="s">
        <v>60</v>
      </c>
      <c r="AK63" s="24" t="s">
        <v>60</v>
      </c>
      <c r="AL63" s="24" t="s">
        <v>60</v>
      </c>
      <c r="AM63" s="24" t="s">
        <v>60</v>
      </c>
      <c r="AN63" s="24" t="s">
        <v>60</v>
      </c>
      <c r="AO63" s="24" t="s">
        <v>60</v>
      </c>
      <c r="AP63" s="24"/>
      <c r="AQ63" s="36"/>
      <c r="AR63" s="36"/>
      <c r="AS63" s="36"/>
      <c r="AU63" s="35"/>
      <c r="AX63" s="49"/>
      <c r="AY63" s="24"/>
      <c r="AZ63" s="49"/>
      <c r="BA63" s="49"/>
      <c r="BB63" s="49"/>
      <c r="BC63" s="49"/>
      <c r="BD63" s="49"/>
      <c r="BE63" s="49"/>
      <c r="BF63" s="49"/>
      <c r="BG63" s="49"/>
      <c r="BH63" s="49"/>
      <c r="BI63" s="75"/>
      <c r="BJ63" s="49"/>
      <c r="BK63" s="49"/>
      <c r="BL63" s="49"/>
      <c r="BM63" s="49"/>
      <c r="BN63" s="50"/>
      <c r="BO63" s="102" t="s">
        <v>60</v>
      </c>
      <c r="BP63" s="97" t="s">
        <v>60</v>
      </c>
      <c r="BQ63" s="97" t="s">
        <v>60</v>
      </c>
      <c r="BR63" s="97" t="s">
        <v>60</v>
      </c>
      <c r="BS63" s="97" t="s">
        <v>60</v>
      </c>
      <c r="BT63" s="24" t="s">
        <v>60</v>
      </c>
      <c r="BU63" s="35" t="s">
        <v>60</v>
      </c>
      <c r="BV63" s="24" t="s">
        <v>60</v>
      </c>
      <c r="BW63" s="24" t="s">
        <v>60</v>
      </c>
      <c r="BX63" s="24" t="s">
        <v>60</v>
      </c>
      <c r="CA63" s="48" t="s">
        <v>120</v>
      </c>
      <c r="CC63" s="171" t="str">
        <f t="shared" si="2"/>
        <v>-</v>
      </c>
      <c r="CD63" s="171" t="str">
        <f t="shared" si="3"/>
        <v>-</v>
      </c>
      <c r="CE63" s="172" t="str">
        <f t="shared" si="4"/>
        <v>-</v>
      </c>
      <c r="CF63" s="171" t="str">
        <f t="shared" si="5"/>
        <v>-</v>
      </c>
    </row>
    <row r="64" spans="1:84" s="48" customFormat="1" x14ac:dyDescent="0.25">
      <c r="A64" s="93">
        <v>42489</v>
      </c>
      <c r="B64" s="47" t="str">
        <f t="shared" si="0"/>
        <v>16120</v>
      </c>
      <c r="C64" s="48" t="s">
        <v>42</v>
      </c>
      <c r="D64" s="48" t="s">
        <v>61</v>
      </c>
      <c r="E64" s="24">
        <v>9</v>
      </c>
      <c r="F64" s="24">
        <v>2</v>
      </c>
      <c r="G64" s="24" t="s">
        <v>110</v>
      </c>
      <c r="H64" s="24">
        <v>1850</v>
      </c>
      <c r="I64" s="38">
        <f t="shared" si="1"/>
        <v>1250</v>
      </c>
      <c r="J64" s="20" t="s">
        <v>67</v>
      </c>
      <c r="K64" s="18"/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24"/>
      <c r="S64" s="24"/>
      <c r="T64" s="24"/>
      <c r="U64" s="137"/>
      <c r="V64" s="24"/>
      <c r="W64" s="24"/>
      <c r="X64" s="24"/>
      <c r="Y64" s="137"/>
      <c r="Z64" s="24"/>
      <c r="AA64" s="24"/>
      <c r="AB64" s="24"/>
      <c r="AC64" s="131"/>
      <c r="AG64" s="131"/>
      <c r="AH64" s="21">
        <v>0</v>
      </c>
      <c r="AI64" s="35"/>
      <c r="AJ64" s="38">
        <v>0</v>
      </c>
      <c r="AK64" s="38">
        <v>0</v>
      </c>
      <c r="AL64" s="38">
        <v>0</v>
      </c>
      <c r="AM64" s="38">
        <v>1</v>
      </c>
      <c r="AN64" s="38">
        <v>1</v>
      </c>
      <c r="AO64" s="38">
        <v>1</v>
      </c>
      <c r="AP64" s="24"/>
      <c r="AQ64" s="36"/>
      <c r="AR64" s="36"/>
      <c r="AS64" s="36"/>
      <c r="AT64" s="48" t="s">
        <v>105</v>
      </c>
      <c r="AU64" s="35" t="s">
        <v>35</v>
      </c>
      <c r="AV64" s="48">
        <v>200</v>
      </c>
      <c r="AX64" s="49"/>
      <c r="AY64" s="24"/>
      <c r="AZ64" s="49"/>
      <c r="BA64" s="49"/>
      <c r="BB64" s="49"/>
      <c r="BC64" s="49"/>
      <c r="BD64" s="49"/>
      <c r="BE64" s="49"/>
      <c r="BF64" s="49"/>
      <c r="BG64" s="49"/>
      <c r="BH64" s="49"/>
      <c r="BI64" s="75"/>
      <c r="BJ64" s="49"/>
      <c r="BK64" s="49"/>
      <c r="BL64" s="49"/>
      <c r="BM64" s="49"/>
      <c r="BN64" s="50">
        <v>2</v>
      </c>
      <c r="BO64" s="78">
        <v>78.3</v>
      </c>
      <c r="BP64" s="38">
        <v>78.2</v>
      </c>
      <c r="BQ64" s="38">
        <v>1005.9</v>
      </c>
      <c r="BR64" s="38">
        <v>1005</v>
      </c>
      <c r="BS64" s="38">
        <v>0</v>
      </c>
      <c r="BT64" s="24">
        <v>4</v>
      </c>
      <c r="BU64" s="35">
        <v>25.8</v>
      </c>
      <c r="BV64" s="24">
        <v>2</v>
      </c>
      <c r="BW64" s="24" t="s">
        <v>67</v>
      </c>
      <c r="BX64" s="24">
        <v>10</v>
      </c>
      <c r="CC64" s="171">
        <f t="shared" si="2"/>
        <v>0</v>
      </c>
      <c r="CD64" s="171">
        <f t="shared" si="3"/>
        <v>0</v>
      </c>
      <c r="CE64" s="172">
        <f t="shared" si="4"/>
        <v>0</v>
      </c>
      <c r="CF64" s="171">
        <f t="shared" si="5"/>
        <v>0</v>
      </c>
    </row>
    <row r="65" spans="1:84" s="48" customFormat="1" x14ac:dyDescent="0.25">
      <c r="A65" s="93">
        <v>42489</v>
      </c>
      <c r="B65" s="47" t="str">
        <f t="shared" si="0"/>
        <v>16120</v>
      </c>
      <c r="C65" s="48" t="s">
        <v>42</v>
      </c>
      <c r="D65" s="48" t="s">
        <v>61</v>
      </c>
      <c r="E65" s="24">
        <v>9</v>
      </c>
      <c r="F65" s="24">
        <v>3</v>
      </c>
      <c r="G65" s="24" t="s">
        <v>110</v>
      </c>
      <c r="H65" s="24">
        <v>1842</v>
      </c>
      <c r="I65" s="38">
        <f t="shared" si="1"/>
        <v>1242</v>
      </c>
      <c r="J65" s="20" t="s">
        <v>67</v>
      </c>
      <c r="K65" s="18"/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24"/>
      <c r="S65" s="24"/>
      <c r="T65" s="24"/>
      <c r="U65" s="137"/>
      <c r="V65" s="24"/>
      <c r="W65" s="24"/>
      <c r="X65" s="24"/>
      <c r="Y65" s="137"/>
      <c r="Z65" s="24"/>
      <c r="AA65" s="24"/>
      <c r="AB65" s="24"/>
      <c r="AC65" s="131"/>
      <c r="AG65" s="131"/>
      <c r="AH65" s="21">
        <v>0</v>
      </c>
      <c r="AI65" s="35"/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24"/>
      <c r="AQ65" s="36"/>
      <c r="AR65" s="36"/>
      <c r="AS65" s="36"/>
      <c r="AT65" s="36"/>
      <c r="AU65" s="35"/>
      <c r="AX65" s="49"/>
      <c r="AY65" s="24"/>
      <c r="AZ65" s="49"/>
      <c r="BA65" s="49"/>
      <c r="BB65" s="49"/>
      <c r="BC65" s="49"/>
      <c r="BD65" s="49"/>
      <c r="BE65" s="49"/>
      <c r="BF65" s="49"/>
      <c r="BG65" s="49"/>
      <c r="BH65" s="49"/>
      <c r="BI65" s="75"/>
      <c r="BJ65" s="49"/>
      <c r="BK65" s="49"/>
      <c r="BL65" s="49"/>
      <c r="BM65" s="49"/>
      <c r="BN65" s="50"/>
      <c r="BO65" s="78">
        <v>78.3</v>
      </c>
      <c r="BP65" s="38">
        <v>78.2</v>
      </c>
      <c r="BQ65" s="38">
        <v>1005.9</v>
      </c>
      <c r="BR65" s="38">
        <v>1005</v>
      </c>
      <c r="BS65" s="38">
        <v>0</v>
      </c>
      <c r="BT65" s="24">
        <v>3</v>
      </c>
      <c r="BU65" s="35">
        <v>23</v>
      </c>
      <c r="BV65" s="24">
        <v>2</v>
      </c>
      <c r="BW65" s="24" t="s">
        <v>67</v>
      </c>
      <c r="BX65" s="24">
        <v>10</v>
      </c>
      <c r="CC65" s="171">
        <f t="shared" si="2"/>
        <v>0</v>
      </c>
      <c r="CD65" s="171">
        <f t="shared" si="3"/>
        <v>0</v>
      </c>
      <c r="CE65" s="172">
        <f t="shared" si="4"/>
        <v>0</v>
      </c>
      <c r="CF65" s="171">
        <f t="shared" si="5"/>
        <v>0</v>
      </c>
    </row>
    <row r="66" spans="1:84" s="48" customFormat="1" x14ac:dyDescent="0.25">
      <c r="A66" s="93">
        <v>42489</v>
      </c>
      <c r="B66" s="47" t="str">
        <f t="shared" si="0"/>
        <v>16120</v>
      </c>
      <c r="C66" s="48" t="s">
        <v>42</v>
      </c>
      <c r="D66" s="48" t="s">
        <v>61</v>
      </c>
      <c r="E66" s="24">
        <v>9</v>
      </c>
      <c r="F66" s="24">
        <v>4</v>
      </c>
      <c r="G66" s="24" t="s">
        <v>110</v>
      </c>
      <c r="H66" s="24">
        <v>1831</v>
      </c>
      <c r="I66" s="38">
        <f t="shared" si="1"/>
        <v>1231</v>
      </c>
      <c r="J66" s="20" t="s">
        <v>67</v>
      </c>
      <c r="K66" s="18"/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24"/>
      <c r="S66" s="24"/>
      <c r="T66" s="24"/>
      <c r="U66" s="137"/>
      <c r="V66" s="24"/>
      <c r="W66" s="24"/>
      <c r="X66" s="24"/>
      <c r="Y66" s="137"/>
      <c r="Z66" s="24"/>
      <c r="AA66" s="24"/>
      <c r="AB66" s="24"/>
      <c r="AC66" s="131"/>
      <c r="AG66" s="131"/>
      <c r="AH66" s="21">
        <v>0</v>
      </c>
      <c r="AI66" s="35"/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24"/>
      <c r="AQ66" s="36"/>
      <c r="AR66" s="36"/>
      <c r="AS66" s="36"/>
      <c r="AU66" s="35"/>
      <c r="AX66" s="49"/>
      <c r="AY66" s="24"/>
      <c r="AZ66" s="49"/>
      <c r="BA66" s="49"/>
      <c r="BB66" s="49"/>
      <c r="BC66" s="49"/>
      <c r="BD66" s="49"/>
      <c r="BE66" s="49"/>
      <c r="BF66" s="49"/>
      <c r="BG66" s="49"/>
      <c r="BH66" s="49"/>
      <c r="BI66" s="75"/>
      <c r="BJ66" s="49"/>
      <c r="BK66" s="49"/>
      <c r="BL66" s="49"/>
      <c r="BM66" s="49"/>
      <c r="BN66" s="50"/>
      <c r="BO66" s="78">
        <v>78.3</v>
      </c>
      <c r="BP66" s="38">
        <v>78.2</v>
      </c>
      <c r="BQ66" s="38">
        <v>1005.9</v>
      </c>
      <c r="BR66" s="38">
        <v>1005</v>
      </c>
      <c r="BS66" s="38">
        <v>0</v>
      </c>
      <c r="BT66" s="24">
        <v>3</v>
      </c>
      <c r="BU66" s="35">
        <v>15.5</v>
      </c>
      <c r="BV66" s="24">
        <v>2</v>
      </c>
      <c r="BW66" s="24" t="s">
        <v>67</v>
      </c>
      <c r="BX66" s="24">
        <v>10</v>
      </c>
      <c r="CC66" s="171">
        <f t="shared" si="2"/>
        <v>0</v>
      </c>
      <c r="CD66" s="171">
        <f t="shared" si="3"/>
        <v>0</v>
      </c>
      <c r="CE66" s="172">
        <f t="shared" si="4"/>
        <v>0</v>
      </c>
      <c r="CF66" s="171">
        <f t="shared" si="5"/>
        <v>0</v>
      </c>
    </row>
    <row r="67" spans="1:84" s="48" customFormat="1" x14ac:dyDescent="0.25">
      <c r="A67" s="93">
        <v>42489</v>
      </c>
      <c r="B67" s="47" t="str">
        <f t="shared" si="0"/>
        <v>16120</v>
      </c>
      <c r="C67" s="48" t="s">
        <v>42</v>
      </c>
      <c r="D67" s="48" t="s">
        <v>61</v>
      </c>
      <c r="E67" s="24">
        <v>9</v>
      </c>
      <c r="F67" s="24">
        <v>5</v>
      </c>
      <c r="G67" s="24" t="s">
        <v>110</v>
      </c>
      <c r="H67" s="24">
        <v>1820</v>
      </c>
      <c r="I67" s="38">
        <f t="shared" si="1"/>
        <v>1220</v>
      </c>
      <c r="J67" s="20" t="s">
        <v>67</v>
      </c>
      <c r="K67" s="18"/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24"/>
      <c r="S67" s="24"/>
      <c r="T67" s="24"/>
      <c r="U67" s="137"/>
      <c r="V67" s="24"/>
      <c r="W67" s="24"/>
      <c r="X67" s="24"/>
      <c r="Y67" s="137"/>
      <c r="Z67" s="24"/>
      <c r="AA67" s="24"/>
      <c r="AB67" s="24"/>
      <c r="AC67" s="131"/>
      <c r="AG67" s="131"/>
      <c r="AH67" s="21">
        <v>0</v>
      </c>
      <c r="AI67" s="35"/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24"/>
      <c r="AQ67" s="36"/>
      <c r="AR67" s="36"/>
      <c r="AS67" s="36"/>
      <c r="AU67" s="35"/>
      <c r="AX67" s="49"/>
      <c r="AY67" s="24"/>
      <c r="AZ67" s="49"/>
      <c r="BA67" s="49"/>
      <c r="BB67" s="49"/>
      <c r="BC67" s="49"/>
      <c r="BD67" s="49"/>
      <c r="BE67" s="49"/>
      <c r="BF67" s="49"/>
      <c r="BG67" s="49"/>
      <c r="BH67" s="49"/>
      <c r="BI67" s="75"/>
      <c r="BJ67" s="49"/>
      <c r="BK67" s="49"/>
      <c r="BL67" s="49"/>
      <c r="BM67" s="49"/>
      <c r="BN67" s="50"/>
      <c r="BO67" s="78">
        <v>78.3</v>
      </c>
      <c r="BP67" s="38">
        <v>78.2</v>
      </c>
      <c r="BQ67" s="38">
        <v>1005.9</v>
      </c>
      <c r="BR67" s="38">
        <v>1005</v>
      </c>
      <c r="BS67" s="38">
        <v>0</v>
      </c>
      <c r="BT67" s="24">
        <v>3</v>
      </c>
      <c r="BU67" s="35">
        <v>17.2</v>
      </c>
      <c r="BV67" s="24">
        <v>2</v>
      </c>
      <c r="BW67" s="24" t="s">
        <v>67</v>
      </c>
      <c r="BX67" s="24">
        <v>10</v>
      </c>
      <c r="CC67" s="171">
        <f t="shared" si="2"/>
        <v>0</v>
      </c>
      <c r="CD67" s="171">
        <f t="shared" si="3"/>
        <v>0</v>
      </c>
      <c r="CE67" s="172">
        <f t="shared" si="4"/>
        <v>0</v>
      </c>
      <c r="CF67" s="171">
        <f t="shared" si="5"/>
        <v>0</v>
      </c>
    </row>
    <row r="68" spans="1:84" s="48" customFormat="1" x14ac:dyDescent="0.25">
      <c r="A68" s="93">
        <v>42489</v>
      </c>
      <c r="B68" s="47" t="str">
        <f t="shared" ref="B68:B108" si="6">RIGHT(YEAR(A68),2)&amp;TEXT(A68-DATE(YEAR(A68),1,0),"000")</f>
        <v>16120</v>
      </c>
      <c r="C68" s="48" t="s">
        <v>42</v>
      </c>
      <c r="D68" s="48" t="s">
        <v>61</v>
      </c>
      <c r="E68" s="24">
        <v>9</v>
      </c>
      <c r="F68" s="24">
        <v>6</v>
      </c>
      <c r="G68" s="24" t="s">
        <v>110</v>
      </c>
      <c r="H68" s="24">
        <v>1812</v>
      </c>
      <c r="I68" s="38">
        <f>H68-600</f>
        <v>1212</v>
      </c>
      <c r="J68" s="20" t="s">
        <v>67</v>
      </c>
      <c r="K68" s="18"/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24"/>
      <c r="S68" s="24"/>
      <c r="T68" s="24"/>
      <c r="U68" s="137"/>
      <c r="V68" s="24"/>
      <c r="W68" s="24"/>
      <c r="X68" s="24"/>
      <c r="Y68" s="137"/>
      <c r="Z68" s="24"/>
      <c r="AA68" s="24"/>
      <c r="AB68" s="24"/>
      <c r="AC68" s="131"/>
      <c r="AG68" s="131"/>
      <c r="AH68" s="21">
        <v>0</v>
      </c>
      <c r="AI68" s="35"/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24"/>
      <c r="AQ68" s="36"/>
      <c r="AR68" s="36"/>
      <c r="AS68" s="36"/>
      <c r="AU68" s="35"/>
      <c r="AX68" s="49"/>
      <c r="AY68" s="24"/>
      <c r="AZ68" s="49"/>
      <c r="BA68" s="49"/>
      <c r="BB68" s="49"/>
      <c r="BC68" s="49"/>
      <c r="BD68" s="49"/>
      <c r="BE68" s="49"/>
      <c r="BF68" s="49"/>
      <c r="BG68" s="49"/>
      <c r="BH68" s="49"/>
      <c r="BI68" s="75"/>
      <c r="BJ68" s="49"/>
      <c r="BK68" s="49"/>
      <c r="BL68" s="49"/>
      <c r="BM68" s="49"/>
      <c r="BN68" s="50"/>
      <c r="BO68" s="78">
        <v>78.3</v>
      </c>
      <c r="BP68" s="38">
        <v>78.2</v>
      </c>
      <c r="BQ68" s="38">
        <v>1005.9</v>
      </c>
      <c r="BR68" s="38">
        <v>1005</v>
      </c>
      <c r="BS68" s="38">
        <v>0</v>
      </c>
      <c r="BT68" s="24">
        <v>3</v>
      </c>
      <c r="BU68" s="35">
        <v>19</v>
      </c>
      <c r="BV68" s="24">
        <v>2</v>
      </c>
      <c r="BW68" s="24" t="s">
        <v>67</v>
      </c>
      <c r="BX68" s="24">
        <v>10</v>
      </c>
      <c r="CC68" s="171">
        <f t="shared" si="2"/>
        <v>0</v>
      </c>
      <c r="CD68" s="171">
        <f t="shared" si="3"/>
        <v>0</v>
      </c>
      <c r="CE68" s="172">
        <f t="shared" si="4"/>
        <v>0</v>
      </c>
      <c r="CF68" s="171">
        <f t="shared" si="5"/>
        <v>0</v>
      </c>
    </row>
    <row r="69" spans="1:84" s="56" customFormat="1" x14ac:dyDescent="0.25">
      <c r="A69" s="54">
        <v>42489</v>
      </c>
      <c r="B69" s="55" t="str">
        <f t="shared" si="6"/>
        <v>16120</v>
      </c>
      <c r="C69" s="56" t="s">
        <v>42</v>
      </c>
      <c r="D69" s="56" t="s">
        <v>61</v>
      </c>
      <c r="E69" s="57">
        <v>9</v>
      </c>
      <c r="F69" s="57">
        <v>7</v>
      </c>
      <c r="G69" s="57" t="s">
        <v>110</v>
      </c>
      <c r="H69" s="57">
        <v>1804</v>
      </c>
      <c r="I69" s="57">
        <f>H69-600</f>
        <v>1204</v>
      </c>
      <c r="J69" s="63" t="s">
        <v>67</v>
      </c>
      <c r="K69" s="19"/>
      <c r="L69" s="57">
        <v>0</v>
      </c>
      <c r="M69" s="57">
        <v>0</v>
      </c>
      <c r="N69" s="57">
        <v>0</v>
      </c>
      <c r="O69" s="57">
        <v>0</v>
      </c>
      <c r="P69" s="57">
        <v>0</v>
      </c>
      <c r="Q69" s="57">
        <v>0</v>
      </c>
      <c r="R69" s="57"/>
      <c r="S69" s="57"/>
      <c r="T69" s="57"/>
      <c r="U69" s="138"/>
      <c r="V69" s="57"/>
      <c r="W69" s="57"/>
      <c r="X69" s="57"/>
      <c r="Y69" s="138"/>
      <c r="Z69" s="57"/>
      <c r="AA69" s="57"/>
      <c r="AB69" s="57"/>
      <c r="AC69" s="129"/>
      <c r="AG69" s="129"/>
      <c r="AH69" s="58">
        <v>0</v>
      </c>
      <c r="AI69" s="19"/>
      <c r="AJ69" s="57">
        <v>0</v>
      </c>
      <c r="AK69" s="57">
        <v>0</v>
      </c>
      <c r="AL69" s="57">
        <v>0</v>
      </c>
      <c r="AM69" s="57">
        <v>0</v>
      </c>
      <c r="AN69" s="57">
        <v>0</v>
      </c>
      <c r="AO69" s="57">
        <v>0</v>
      </c>
      <c r="AP69" s="57"/>
      <c r="AU69" s="19"/>
      <c r="AX69" s="59"/>
      <c r="AY69" s="57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60"/>
      <c r="BO69" s="98">
        <v>78.3</v>
      </c>
      <c r="BP69" s="57">
        <v>78.2</v>
      </c>
      <c r="BQ69" s="57">
        <v>1005.9</v>
      </c>
      <c r="BR69" s="57">
        <v>1005</v>
      </c>
      <c r="BS69" s="57">
        <v>0</v>
      </c>
      <c r="BT69" s="57">
        <v>3</v>
      </c>
      <c r="BU69" s="19">
        <v>18</v>
      </c>
      <c r="BV69" s="57">
        <v>2</v>
      </c>
      <c r="BW69" s="57" t="s">
        <v>67</v>
      </c>
      <c r="BX69" s="57">
        <v>10</v>
      </c>
      <c r="CC69" s="171">
        <f t="shared" ref="CC69:CC108" si="7">IF(G69="B-C",IF(AND(SUM(L69:O69)=0,P69=1,Q69=0),1,IF(L69="-","-",0)),IF(AND(SUM(L69:O69)=0,P69=0,Q69=1),1,IF(L69="-","-",0)))</f>
        <v>0</v>
      </c>
      <c r="CD69" s="171">
        <f t="shared" ref="CD69:CD108" si="8">IF(AND(SUM(L69:O69)=0,P69=1,Q69=1),1,IF(L69="-","-",0))</f>
        <v>0</v>
      </c>
      <c r="CE69" s="172">
        <f t="shared" ref="CE69:CE108" si="9">IF(G69="B-C",IF(AND(SUM(L69:O69)=0,P69=0,Q69=1),1,IF(L69="-","-",0)),IF(AND(SUM(L69:O69)=0,P69=1,Q69=0),1,IF(L69="-","-",0)))</f>
        <v>0</v>
      </c>
      <c r="CF69" s="171">
        <f t="shared" ref="CF69:CF108" si="10">IF(AND(SUM(L69:O69)&gt;0,P69=0,Q69=0),1,IF(L69="-","-",0))</f>
        <v>0</v>
      </c>
    </row>
    <row r="70" spans="1:84" s="48" customFormat="1" x14ac:dyDescent="0.25">
      <c r="A70" s="46">
        <v>42489</v>
      </c>
      <c r="B70" s="47" t="str">
        <f t="shared" si="6"/>
        <v>16120</v>
      </c>
      <c r="C70" s="48" t="s">
        <v>42</v>
      </c>
      <c r="D70" s="94" t="s">
        <v>24</v>
      </c>
      <c r="E70" s="24">
        <v>10</v>
      </c>
      <c r="F70" s="24">
        <v>1</v>
      </c>
      <c r="G70" s="24" t="s">
        <v>110</v>
      </c>
      <c r="H70" s="24">
        <v>1904</v>
      </c>
      <c r="I70" s="24">
        <f t="shared" ref="I70:I76" si="11">H70-600</f>
        <v>1304</v>
      </c>
      <c r="J70" s="20" t="s">
        <v>67</v>
      </c>
      <c r="K70" s="18"/>
      <c r="L70" s="97">
        <v>0</v>
      </c>
      <c r="M70" s="97">
        <v>0</v>
      </c>
      <c r="N70" s="97">
        <v>0</v>
      </c>
      <c r="O70" s="97">
        <v>0</v>
      </c>
      <c r="P70" s="97">
        <v>0</v>
      </c>
      <c r="Q70" s="97">
        <v>0</v>
      </c>
      <c r="R70" s="24"/>
      <c r="S70" s="24"/>
      <c r="T70" s="24"/>
      <c r="U70" s="137"/>
      <c r="V70" s="24"/>
      <c r="W70" s="24"/>
      <c r="X70" s="24"/>
      <c r="Y70" s="137"/>
      <c r="Z70" s="24"/>
      <c r="AA70" s="24"/>
      <c r="AB70" s="24"/>
      <c r="AC70" s="131"/>
      <c r="AG70" s="131"/>
      <c r="AH70" s="21">
        <v>0</v>
      </c>
      <c r="AI70" s="35"/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/>
      <c r="AQ70" s="36"/>
      <c r="AR70" s="36"/>
      <c r="AS70" s="36"/>
      <c r="AU70" s="35"/>
      <c r="AX70" s="49"/>
      <c r="AY70" s="24"/>
      <c r="AZ70" s="49"/>
      <c r="BA70" s="49"/>
      <c r="BB70" s="49"/>
      <c r="BC70" s="49"/>
      <c r="BD70" s="49"/>
      <c r="BE70" s="49"/>
      <c r="BF70" s="49"/>
      <c r="BG70" s="49"/>
      <c r="BH70" s="49"/>
      <c r="BI70" s="75"/>
      <c r="BJ70" s="49"/>
      <c r="BK70" s="49"/>
      <c r="BL70" s="49"/>
      <c r="BM70" s="49"/>
      <c r="BN70" s="50"/>
      <c r="BO70" s="35">
        <v>80.7</v>
      </c>
      <c r="BP70" s="24">
        <v>79</v>
      </c>
      <c r="BQ70" s="24">
        <v>1006.5</v>
      </c>
      <c r="BR70" s="24">
        <v>1006.5</v>
      </c>
      <c r="BS70" s="24">
        <v>0</v>
      </c>
      <c r="BT70" s="24">
        <v>2</v>
      </c>
      <c r="BU70" s="35">
        <v>20.8</v>
      </c>
      <c r="BV70" s="24">
        <v>2</v>
      </c>
      <c r="BW70" s="24" t="s">
        <v>39</v>
      </c>
      <c r="BX70" s="24">
        <v>10</v>
      </c>
      <c r="CC70" s="171">
        <f t="shared" si="7"/>
        <v>0</v>
      </c>
      <c r="CD70" s="171">
        <f t="shared" si="8"/>
        <v>0</v>
      </c>
      <c r="CE70" s="172">
        <f t="shared" si="9"/>
        <v>0</v>
      </c>
      <c r="CF70" s="171">
        <f t="shared" si="10"/>
        <v>0</v>
      </c>
    </row>
    <row r="71" spans="1:84" s="48" customFormat="1" x14ac:dyDescent="0.25">
      <c r="A71" s="93">
        <v>42489</v>
      </c>
      <c r="B71" s="47" t="str">
        <f t="shared" si="6"/>
        <v>16120</v>
      </c>
      <c r="C71" s="48" t="s">
        <v>42</v>
      </c>
      <c r="D71" s="36" t="s">
        <v>24</v>
      </c>
      <c r="E71" s="24">
        <v>10</v>
      </c>
      <c r="F71" s="24">
        <v>2</v>
      </c>
      <c r="G71" s="24" t="s">
        <v>110</v>
      </c>
      <c r="H71" s="24">
        <v>1856</v>
      </c>
      <c r="I71" s="24">
        <f t="shared" si="11"/>
        <v>1256</v>
      </c>
      <c r="J71" s="20" t="s">
        <v>67</v>
      </c>
      <c r="K71" s="18"/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24"/>
      <c r="S71" s="24"/>
      <c r="T71" s="24"/>
      <c r="U71" s="137"/>
      <c r="V71" s="24"/>
      <c r="W71" s="24"/>
      <c r="X71" s="24"/>
      <c r="Y71" s="137"/>
      <c r="Z71" s="24"/>
      <c r="AA71" s="24"/>
      <c r="AB71" s="24"/>
      <c r="AC71" s="131"/>
      <c r="AG71" s="131"/>
      <c r="AH71" s="21">
        <v>0</v>
      </c>
      <c r="AI71" s="35"/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24"/>
      <c r="AQ71" s="36"/>
      <c r="AR71" s="36"/>
      <c r="AS71" s="36"/>
      <c r="AU71" s="35"/>
      <c r="AX71" s="49"/>
      <c r="AY71" s="24"/>
      <c r="AZ71" s="49"/>
      <c r="BA71" s="49"/>
      <c r="BB71" s="49"/>
      <c r="BC71" s="49"/>
      <c r="BD71" s="49"/>
      <c r="BE71" s="49"/>
      <c r="BF71" s="49"/>
      <c r="BG71" s="49"/>
      <c r="BH71" s="49"/>
      <c r="BI71" s="75"/>
      <c r="BJ71" s="49"/>
      <c r="BK71" s="49"/>
      <c r="BL71" s="49"/>
      <c r="BM71" s="49"/>
      <c r="BN71" s="50"/>
      <c r="BO71" s="78">
        <v>80.7</v>
      </c>
      <c r="BP71" s="38">
        <v>79</v>
      </c>
      <c r="BQ71" s="38">
        <v>1006.5</v>
      </c>
      <c r="BR71" s="38">
        <v>1006.5</v>
      </c>
      <c r="BS71" s="38">
        <v>0</v>
      </c>
      <c r="BT71" s="38">
        <v>2</v>
      </c>
      <c r="BU71" s="35">
        <v>17.399999999999999</v>
      </c>
      <c r="BV71" s="24">
        <v>2</v>
      </c>
      <c r="BW71" s="24" t="s">
        <v>39</v>
      </c>
      <c r="BX71" s="24">
        <v>10</v>
      </c>
      <c r="CC71" s="171">
        <f t="shared" si="7"/>
        <v>0</v>
      </c>
      <c r="CD71" s="171">
        <f t="shared" si="8"/>
        <v>0</v>
      </c>
      <c r="CE71" s="172">
        <f t="shared" si="9"/>
        <v>0</v>
      </c>
      <c r="CF71" s="171">
        <f t="shared" si="10"/>
        <v>0</v>
      </c>
    </row>
    <row r="72" spans="1:84" s="48" customFormat="1" x14ac:dyDescent="0.25">
      <c r="A72" s="93">
        <v>42489</v>
      </c>
      <c r="B72" s="47" t="str">
        <f t="shared" si="6"/>
        <v>16120</v>
      </c>
      <c r="C72" s="48" t="s">
        <v>42</v>
      </c>
      <c r="D72" s="36" t="s">
        <v>24</v>
      </c>
      <c r="E72" s="24">
        <v>10</v>
      </c>
      <c r="F72" s="24">
        <v>3</v>
      </c>
      <c r="G72" s="24" t="s">
        <v>110</v>
      </c>
      <c r="H72" s="24">
        <v>1847</v>
      </c>
      <c r="I72" s="24">
        <f t="shared" si="11"/>
        <v>1247</v>
      </c>
      <c r="J72" s="20" t="s">
        <v>67</v>
      </c>
      <c r="K72" s="18"/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24"/>
      <c r="S72" s="24"/>
      <c r="T72" s="24"/>
      <c r="U72" s="137"/>
      <c r="V72" s="24"/>
      <c r="W72" s="24"/>
      <c r="X72" s="24"/>
      <c r="Y72" s="137"/>
      <c r="Z72" s="24"/>
      <c r="AA72" s="24"/>
      <c r="AB72" s="24"/>
      <c r="AC72" s="131"/>
      <c r="AG72" s="131"/>
      <c r="AH72" s="21">
        <v>0</v>
      </c>
      <c r="AI72" s="35"/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24"/>
      <c r="AQ72" s="36"/>
      <c r="AR72" s="36"/>
      <c r="AS72" s="36"/>
      <c r="AU72" s="35"/>
      <c r="AX72" s="49"/>
      <c r="AY72" s="24"/>
      <c r="AZ72" s="49"/>
      <c r="BA72" s="49"/>
      <c r="BB72" s="49"/>
      <c r="BC72" s="49"/>
      <c r="BD72" s="49"/>
      <c r="BE72" s="49"/>
      <c r="BF72" s="49"/>
      <c r="BG72" s="49"/>
      <c r="BH72" s="49"/>
      <c r="BI72" s="75"/>
      <c r="BJ72" s="49"/>
      <c r="BK72" s="49"/>
      <c r="BL72" s="49"/>
      <c r="BM72" s="49"/>
      <c r="BN72" s="50"/>
      <c r="BO72" s="78">
        <v>80.7</v>
      </c>
      <c r="BP72" s="38">
        <v>79</v>
      </c>
      <c r="BQ72" s="38">
        <v>1006.5</v>
      </c>
      <c r="BR72" s="38">
        <v>1006.5</v>
      </c>
      <c r="BS72" s="38">
        <v>0</v>
      </c>
      <c r="BT72" s="38">
        <v>2</v>
      </c>
      <c r="BU72" s="35">
        <v>21</v>
      </c>
      <c r="BV72" s="24">
        <v>2</v>
      </c>
      <c r="BW72" s="24" t="s">
        <v>39</v>
      </c>
      <c r="BX72" s="24">
        <v>10</v>
      </c>
      <c r="CC72" s="171">
        <f t="shared" si="7"/>
        <v>0</v>
      </c>
      <c r="CD72" s="171">
        <f t="shared" si="8"/>
        <v>0</v>
      </c>
      <c r="CE72" s="172">
        <f t="shared" si="9"/>
        <v>0</v>
      </c>
      <c r="CF72" s="171">
        <f t="shared" si="10"/>
        <v>0</v>
      </c>
    </row>
    <row r="73" spans="1:84" s="48" customFormat="1" x14ac:dyDescent="0.25">
      <c r="A73" s="93">
        <v>42489</v>
      </c>
      <c r="B73" s="47" t="str">
        <f t="shared" si="6"/>
        <v>16120</v>
      </c>
      <c r="C73" s="48" t="s">
        <v>42</v>
      </c>
      <c r="D73" s="36" t="s">
        <v>24</v>
      </c>
      <c r="E73" s="24">
        <v>10</v>
      </c>
      <c r="F73" s="24">
        <v>4</v>
      </c>
      <c r="G73" s="24" t="s">
        <v>110</v>
      </c>
      <c r="H73" s="24">
        <v>1839</v>
      </c>
      <c r="I73" s="24">
        <f t="shared" si="11"/>
        <v>1239</v>
      </c>
      <c r="J73" s="20" t="s">
        <v>67</v>
      </c>
      <c r="K73" s="18"/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24"/>
      <c r="S73" s="24"/>
      <c r="T73" s="24"/>
      <c r="U73" s="137"/>
      <c r="V73" s="24"/>
      <c r="W73" s="24"/>
      <c r="X73" s="24"/>
      <c r="Y73" s="137"/>
      <c r="Z73" s="24"/>
      <c r="AA73" s="24"/>
      <c r="AB73" s="24"/>
      <c r="AC73" s="131"/>
      <c r="AG73" s="131"/>
      <c r="AH73" s="21">
        <v>0</v>
      </c>
      <c r="AI73" s="35"/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24"/>
      <c r="AQ73" s="36"/>
      <c r="AR73" s="36"/>
      <c r="AS73" s="36"/>
      <c r="AU73" s="35"/>
      <c r="AX73" s="49"/>
      <c r="AY73" s="24"/>
      <c r="AZ73" s="49"/>
      <c r="BA73" s="49"/>
      <c r="BB73" s="49"/>
      <c r="BC73" s="49"/>
      <c r="BD73" s="49"/>
      <c r="BE73" s="49"/>
      <c r="BF73" s="49"/>
      <c r="BG73" s="49"/>
      <c r="BH73" s="49"/>
      <c r="BI73" s="75"/>
      <c r="BJ73" s="49"/>
      <c r="BK73" s="49"/>
      <c r="BL73" s="49"/>
      <c r="BM73" s="49"/>
      <c r="BN73" s="50"/>
      <c r="BO73" s="78">
        <v>80.7</v>
      </c>
      <c r="BP73" s="38">
        <v>79</v>
      </c>
      <c r="BQ73" s="38">
        <v>1006.5</v>
      </c>
      <c r="BR73" s="38">
        <v>1006.5</v>
      </c>
      <c r="BS73" s="38">
        <v>0</v>
      </c>
      <c r="BT73" s="38">
        <v>2</v>
      </c>
      <c r="BU73" s="35">
        <v>13</v>
      </c>
      <c r="BV73" s="24">
        <v>2</v>
      </c>
      <c r="BW73" s="24" t="s">
        <v>39</v>
      </c>
      <c r="BX73" s="24">
        <v>10</v>
      </c>
      <c r="CC73" s="171">
        <f t="shared" si="7"/>
        <v>0</v>
      </c>
      <c r="CD73" s="171">
        <f t="shared" si="8"/>
        <v>0</v>
      </c>
      <c r="CE73" s="172">
        <f t="shared" si="9"/>
        <v>0</v>
      </c>
      <c r="CF73" s="171">
        <f t="shared" si="10"/>
        <v>0</v>
      </c>
    </row>
    <row r="74" spans="1:84" s="48" customFormat="1" x14ac:dyDescent="0.25">
      <c r="A74" s="93">
        <v>42489</v>
      </c>
      <c r="B74" s="47" t="str">
        <f t="shared" si="6"/>
        <v>16120</v>
      </c>
      <c r="C74" s="48" t="s">
        <v>42</v>
      </c>
      <c r="D74" s="36" t="s">
        <v>24</v>
      </c>
      <c r="E74" s="24">
        <v>10</v>
      </c>
      <c r="F74" s="24">
        <v>5</v>
      </c>
      <c r="G74" s="24" t="s">
        <v>110</v>
      </c>
      <c r="H74" s="24">
        <v>1830</v>
      </c>
      <c r="I74" s="24">
        <f t="shared" si="11"/>
        <v>1230</v>
      </c>
      <c r="J74" s="20" t="s">
        <v>67</v>
      </c>
      <c r="K74" s="18"/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24"/>
      <c r="S74" s="24"/>
      <c r="T74" s="24"/>
      <c r="U74" s="137"/>
      <c r="V74" s="24"/>
      <c r="W74" s="24"/>
      <c r="X74" s="24"/>
      <c r="Y74" s="137"/>
      <c r="Z74" s="24"/>
      <c r="AA74" s="24"/>
      <c r="AB74" s="24"/>
      <c r="AC74" s="131"/>
      <c r="AG74" s="131"/>
      <c r="AH74" s="21">
        <v>0</v>
      </c>
      <c r="AI74" s="35"/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24"/>
      <c r="AQ74" s="36"/>
      <c r="AR74" s="36"/>
      <c r="AS74" s="36"/>
      <c r="AU74" s="35"/>
      <c r="AX74" s="49"/>
      <c r="AY74" s="24"/>
      <c r="AZ74" s="49"/>
      <c r="BA74" s="49"/>
      <c r="BB74" s="49"/>
      <c r="BC74" s="49"/>
      <c r="BD74" s="49"/>
      <c r="BE74" s="49"/>
      <c r="BF74" s="49"/>
      <c r="BG74" s="49"/>
      <c r="BH74" s="49"/>
      <c r="BI74" s="75"/>
      <c r="BJ74" s="49"/>
      <c r="BK74" s="49"/>
      <c r="BL74" s="49"/>
      <c r="BM74" s="49"/>
      <c r="BN74" s="50"/>
      <c r="BO74" s="78">
        <v>80.7</v>
      </c>
      <c r="BP74" s="38">
        <v>79</v>
      </c>
      <c r="BQ74" s="38">
        <v>1006.5</v>
      </c>
      <c r="BR74" s="38">
        <v>1006.5</v>
      </c>
      <c r="BS74" s="38">
        <v>0</v>
      </c>
      <c r="BT74" s="38">
        <v>2</v>
      </c>
      <c r="BU74" s="35">
        <v>18.5</v>
      </c>
      <c r="BV74" s="24">
        <v>2</v>
      </c>
      <c r="BW74" s="24" t="s">
        <v>39</v>
      </c>
      <c r="BX74" s="24">
        <v>10</v>
      </c>
      <c r="CC74" s="171">
        <f t="shared" si="7"/>
        <v>0</v>
      </c>
      <c r="CD74" s="171">
        <f t="shared" si="8"/>
        <v>0</v>
      </c>
      <c r="CE74" s="172">
        <f t="shared" si="9"/>
        <v>0</v>
      </c>
      <c r="CF74" s="171">
        <f t="shared" si="10"/>
        <v>0</v>
      </c>
    </row>
    <row r="75" spans="1:84" s="48" customFormat="1" x14ac:dyDescent="0.25">
      <c r="A75" s="93">
        <v>42489</v>
      </c>
      <c r="B75" s="47" t="str">
        <f t="shared" si="6"/>
        <v>16120</v>
      </c>
      <c r="C75" s="48" t="s">
        <v>42</v>
      </c>
      <c r="D75" s="36" t="s">
        <v>24</v>
      </c>
      <c r="E75" s="24">
        <v>10</v>
      </c>
      <c r="F75" s="24">
        <v>6</v>
      </c>
      <c r="G75" s="24" t="s">
        <v>110</v>
      </c>
      <c r="H75" s="24">
        <v>1821</v>
      </c>
      <c r="I75" s="24">
        <f t="shared" si="11"/>
        <v>1221</v>
      </c>
      <c r="J75" s="20" t="s">
        <v>67</v>
      </c>
      <c r="K75" s="18"/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24"/>
      <c r="S75" s="24"/>
      <c r="T75" s="24"/>
      <c r="U75" s="137"/>
      <c r="V75" s="24"/>
      <c r="W75" s="24"/>
      <c r="X75" s="24"/>
      <c r="Y75" s="137"/>
      <c r="Z75" s="24"/>
      <c r="AA75" s="24"/>
      <c r="AB75" s="24"/>
      <c r="AC75" s="131"/>
      <c r="AG75" s="131"/>
      <c r="AH75" s="21">
        <v>0</v>
      </c>
      <c r="AI75" s="35"/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24"/>
      <c r="AQ75" s="36"/>
      <c r="AR75" s="36"/>
      <c r="AS75" s="36"/>
      <c r="AU75" s="35"/>
      <c r="AX75" s="49"/>
      <c r="AY75" s="24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50"/>
      <c r="BO75" s="78">
        <v>80.7</v>
      </c>
      <c r="BP75" s="38">
        <v>79</v>
      </c>
      <c r="BQ75" s="38">
        <v>1006.5</v>
      </c>
      <c r="BR75" s="38">
        <v>1006.5</v>
      </c>
      <c r="BS75" s="38">
        <v>0</v>
      </c>
      <c r="BT75" s="38">
        <v>2</v>
      </c>
      <c r="BU75" s="35">
        <v>19.600000000000001</v>
      </c>
      <c r="BV75" s="24">
        <v>2</v>
      </c>
      <c r="BW75" s="24" t="s">
        <v>39</v>
      </c>
      <c r="BX75" s="24">
        <v>10</v>
      </c>
      <c r="CC75" s="171">
        <f t="shared" si="7"/>
        <v>0</v>
      </c>
      <c r="CD75" s="171">
        <f t="shared" si="8"/>
        <v>0</v>
      </c>
      <c r="CE75" s="172">
        <f t="shared" si="9"/>
        <v>0</v>
      </c>
      <c r="CF75" s="171">
        <f t="shared" si="10"/>
        <v>0</v>
      </c>
    </row>
    <row r="76" spans="1:84" s="56" customFormat="1" x14ac:dyDescent="0.25">
      <c r="A76" s="54">
        <v>42489</v>
      </c>
      <c r="B76" s="55" t="str">
        <f t="shared" si="6"/>
        <v>16120</v>
      </c>
      <c r="C76" s="56" t="s">
        <v>42</v>
      </c>
      <c r="D76" s="56" t="s">
        <v>24</v>
      </c>
      <c r="E76" s="57">
        <v>10</v>
      </c>
      <c r="F76" s="57">
        <v>7</v>
      </c>
      <c r="G76" s="57" t="s">
        <v>110</v>
      </c>
      <c r="H76" s="57">
        <v>1812</v>
      </c>
      <c r="I76" s="57">
        <f t="shared" si="11"/>
        <v>1212</v>
      </c>
      <c r="J76" s="63" t="s">
        <v>67</v>
      </c>
      <c r="K76" s="19"/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/>
      <c r="S76" s="57"/>
      <c r="T76" s="57"/>
      <c r="U76" s="138"/>
      <c r="V76" s="57"/>
      <c r="W76" s="57"/>
      <c r="X76" s="57"/>
      <c r="Y76" s="138"/>
      <c r="Z76" s="57"/>
      <c r="AA76" s="57"/>
      <c r="AB76" s="57"/>
      <c r="AC76" s="129"/>
      <c r="AG76" s="129"/>
      <c r="AH76" s="58">
        <v>0</v>
      </c>
      <c r="AI76" s="19"/>
      <c r="AJ76" s="57">
        <v>0</v>
      </c>
      <c r="AK76" s="57">
        <v>0</v>
      </c>
      <c r="AL76" s="57">
        <v>0</v>
      </c>
      <c r="AM76" s="57">
        <v>0</v>
      </c>
      <c r="AN76" s="57">
        <v>1</v>
      </c>
      <c r="AO76" s="57">
        <v>1</v>
      </c>
      <c r="AP76" s="57" t="s">
        <v>66</v>
      </c>
      <c r="AQ76" s="56" t="s">
        <v>66</v>
      </c>
      <c r="AR76" s="56" t="s">
        <v>66</v>
      </c>
      <c r="AT76" s="56" t="s">
        <v>35</v>
      </c>
      <c r="AU76" s="19" t="s">
        <v>42</v>
      </c>
      <c r="AV76" s="56">
        <v>130</v>
      </c>
      <c r="AX76" s="59" t="s">
        <v>35</v>
      </c>
      <c r="AY76" s="57" t="s">
        <v>42</v>
      </c>
      <c r="AZ76" s="59">
        <v>130</v>
      </c>
      <c r="BA76" s="59"/>
      <c r="BB76" s="59" t="s">
        <v>35</v>
      </c>
      <c r="BC76" s="59" t="s">
        <v>42</v>
      </c>
      <c r="BD76" s="59">
        <v>235</v>
      </c>
      <c r="BE76" s="59"/>
      <c r="BF76" s="59" t="s">
        <v>22</v>
      </c>
      <c r="BG76" s="59" t="s">
        <v>19</v>
      </c>
      <c r="BH76" s="59">
        <v>140</v>
      </c>
      <c r="BI76" s="59"/>
      <c r="BJ76" s="59"/>
      <c r="BK76" s="59"/>
      <c r="BL76" s="59"/>
      <c r="BM76" s="59"/>
      <c r="BN76" s="60">
        <v>4</v>
      </c>
      <c r="BO76" s="98">
        <v>80.7</v>
      </c>
      <c r="BP76" s="57">
        <v>79</v>
      </c>
      <c r="BQ76" s="57">
        <v>1006.5</v>
      </c>
      <c r="BR76" s="57">
        <v>1006.5</v>
      </c>
      <c r="BS76" s="57">
        <v>0</v>
      </c>
      <c r="BT76" s="57">
        <v>2</v>
      </c>
      <c r="BU76" s="19">
        <v>19.5</v>
      </c>
      <c r="BV76" s="57">
        <v>2</v>
      </c>
      <c r="BW76" s="57" t="s">
        <v>39</v>
      </c>
      <c r="BX76" s="57">
        <v>10</v>
      </c>
      <c r="CC76" s="171">
        <f t="shared" si="7"/>
        <v>0</v>
      </c>
      <c r="CD76" s="171">
        <f t="shared" si="8"/>
        <v>0</v>
      </c>
      <c r="CE76" s="172">
        <f t="shared" si="9"/>
        <v>0</v>
      </c>
      <c r="CF76" s="171">
        <f t="shared" si="10"/>
        <v>0</v>
      </c>
    </row>
    <row r="77" spans="1:84" s="48" customFormat="1" x14ac:dyDescent="0.25">
      <c r="A77" s="92">
        <v>42488</v>
      </c>
      <c r="B77" s="47" t="str">
        <f t="shared" si="6"/>
        <v>16119</v>
      </c>
      <c r="C77" s="48" t="s">
        <v>42</v>
      </c>
      <c r="D77" s="94" t="s">
        <v>24</v>
      </c>
      <c r="E77" s="24">
        <v>11</v>
      </c>
      <c r="F77" s="24">
        <v>1</v>
      </c>
      <c r="G77" s="24" t="s">
        <v>110</v>
      </c>
      <c r="H77" s="24">
        <v>1907</v>
      </c>
      <c r="I77" s="24">
        <f>H77-600</f>
        <v>1307</v>
      </c>
      <c r="J77" s="21" t="s">
        <v>67</v>
      </c>
      <c r="K77" s="18"/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/>
      <c r="S77" s="38"/>
      <c r="T77" s="38"/>
      <c r="U77" s="130"/>
      <c r="V77" s="38"/>
      <c r="W77" s="38"/>
      <c r="X77" s="38"/>
      <c r="Y77" s="130"/>
      <c r="Z77" s="38"/>
      <c r="AA77" s="38"/>
      <c r="AB77" s="38"/>
      <c r="AC77" s="131"/>
      <c r="AG77" s="131"/>
      <c r="AH77" s="21">
        <v>0</v>
      </c>
      <c r="AI77" s="35"/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38"/>
      <c r="AQ77" s="36"/>
      <c r="AR77" s="36"/>
      <c r="AS77" s="36"/>
      <c r="AU77" s="35"/>
      <c r="AX77" s="49"/>
      <c r="AY77" s="24"/>
      <c r="AZ77" s="49"/>
      <c r="BA77" s="49"/>
      <c r="BB77" s="49"/>
      <c r="BC77" s="49"/>
      <c r="BD77" s="49"/>
      <c r="BE77" s="49"/>
      <c r="BF77" s="49"/>
      <c r="BG77" s="49"/>
      <c r="BH77" s="49"/>
      <c r="BI77" s="84"/>
      <c r="BJ77" s="35"/>
      <c r="BK77" s="24"/>
      <c r="BL77" s="24"/>
      <c r="BM77" s="24"/>
      <c r="BN77" s="21"/>
      <c r="BO77" s="24">
        <v>82.9</v>
      </c>
      <c r="BP77" s="24">
        <v>78.8</v>
      </c>
      <c r="BQ77" s="24">
        <v>1010.3</v>
      </c>
      <c r="BR77" s="24">
        <v>1010.4</v>
      </c>
      <c r="BS77" s="24">
        <v>0</v>
      </c>
      <c r="BT77" s="24">
        <v>2</v>
      </c>
      <c r="BU77" s="18">
        <v>8.8000000000000007</v>
      </c>
      <c r="BV77" s="38">
        <v>1</v>
      </c>
      <c r="BW77" s="38" t="s">
        <v>67</v>
      </c>
      <c r="BX77" s="38">
        <v>11</v>
      </c>
      <c r="CC77" s="171">
        <f t="shared" si="7"/>
        <v>0</v>
      </c>
      <c r="CD77" s="171">
        <f t="shared" si="8"/>
        <v>0</v>
      </c>
      <c r="CE77" s="172">
        <f t="shared" si="9"/>
        <v>0</v>
      </c>
      <c r="CF77" s="171">
        <f t="shared" si="10"/>
        <v>0</v>
      </c>
    </row>
    <row r="78" spans="1:84" s="48" customFormat="1" x14ac:dyDescent="0.25">
      <c r="A78" s="93">
        <v>42488</v>
      </c>
      <c r="B78" s="47" t="str">
        <f t="shared" si="6"/>
        <v>16119</v>
      </c>
      <c r="C78" s="48" t="s">
        <v>42</v>
      </c>
      <c r="D78" s="36" t="s">
        <v>24</v>
      </c>
      <c r="E78" s="24">
        <v>11</v>
      </c>
      <c r="F78" s="24">
        <v>2</v>
      </c>
      <c r="G78" s="24" t="s">
        <v>110</v>
      </c>
      <c r="H78" s="24">
        <v>1851</v>
      </c>
      <c r="I78" s="24">
        <f>H78-600</f>
        <v>1251</v>
      </c>
      <c r="J78" s="21" t="s">
        <v>67</v>
      </c>
      <c r="K78" s="18"/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/>
      <c r="S78" s="38"/>
      <c r="T78" s="38"/>
      <c r="U78" s="130"/>
      <c r="V78" s="38"/>
      <c r="W78" s="38"/>
      <c r="X78" s="38"/>
      <c r="Y78" s="130"/>
      <c r="Z78" s="38"/>
      <c r="AA78" s="38"/>
      <c r="AB78" s="38"/>
      <c r="AC78" s="131"/>
      <c r="AG78" s="131"/>
      <c r="AH78" s="21">
        <v>0</v>
      </c>
      <c r="AI78" s="35"/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38"/>
      <c r="AQ78" s="36"/>
      <c r="AR78" s="36"/>
      <c r="AS78" s="36"/>
      <c r="AU78" s="35"/>
      <c r="AX78" s="49"/>
      <c r="AY78" s="24"/>
      <c r="AZ78" s="49"/>
      <c r="BA78" s="49"/>
      <c r="BB78" s="49"/>
      <c r="BC78" s="49"/>
      <c r="BD78" s="49"/>
      <c r="BE78" s="49"/>
      <c r="BF78" s="49"/>
      <c r="BG78" s="49"/>
      <c r="BH78" s="49"/>
      <c r="BI78" s="75"/>
      <c r="BJ78" s="35"/>
      <c r="BK78" s="24"/>
      <c r="BL78" s="24"/>
      <c r="BM78" s="24"/>
      <c r="BN78" s="21"/>
      <c r="BO78" s="24">
        <v>82.9</v>
      </c>
      <c r="BP78" s="24">
        <v>78.8</v>
      </c>
      <c r="BQ78" s="24">
        <v>1010.3</v>
      </c>
      <c r="BR78" s="24">
        <v>1010.4</v>
      </c>
      <c r="BS78" s="24">
        <v>0</v>
      </c>
      <c r="BT78" s="24">
        <v>2</v>
      </c>
      <c r="BU78" s="18">
        <v>13</v>
      </c>
      <c r="BV78" s="38">
        <v>1</v>
      </c>
      <c r="BW78" s="38" t="s">
        <v>67</v>
      </c>
      <c r="BX78" s="38">
        <v>11</v>
      </c>
      <c r="CC78" s="171">
        <f t="shared" si="7"/>
        <v>0</v>
      </c>
      <c r="CD78" s="171">
        <f t="shared" si="8"/>
        <v>0</v>
      </c>
      <c r="CE78" s="172">
        <f t="shared" si="9"/>
        <v>0</v>
      </c>
      <c r="CF78" s="171">
        <f t="shared" si="10"/>
        <v>0</v>
      </c>
    </row>
    <row r="79" spans="1:84" s="48" customFormat="1" x14ac:dyDescent="0.25">
      <c r="A79" s="93" t="s">
        <v>60</v>
      </c>
      <c r="B79" s="47" t="s">
        <v>60</v>
      </c>
      <c r="C79" s="48" t="s">
        <v>42</v>
      </c>
      <c r="D79" s="36" t="s">
        <v>60</v>
      </c>
      <c r="E79" s="24">
        <v>11</v>
      </c>
      <c r="F79" s="24">
        <v>3</v>
      </c>
      <c r="G79" s="24" t="s">
        <v>60</v>
      </c>
      <c r="H79" s="24" t="s">
        <v>60</v>
      </c>
      <c r="I79" s="24" t="s">
        <v>60</v>
      </c>
      <c r="J79" s="21" t="s">
        <v>60</v>
      </c>
      <c r="K79" s="18"/>
      <c r="L79" s="24" t="s">
        <v>60</v>
      </c>
      <c r="M79" s="24" t="s">
        <v>60</v>
      </c>
      <c r="N79" s="24" t="s">
        <v>60</v>
      </c>
      <c r="O79" s="24" t="s">
        <v>60</v>
      </c>
      <c r="P79" s="24" t="s">
        <v>60</v>
      </c>
      <c r="Q79" s="24" t="s">
        <v>60</v>
      </c>
      <c r="R79" s="24"/>
      <c r="S79" s="38"/>
      <c r="T79" s="38"/>
      <c r="U79" s="130"/>
      <c r="V79" s="38"/>
      <c r="W79" s="38"/>
      <c r="X79" s="38"/>
      <c r="Y79" s="130"/>
      <c r="Z79" s="38"/>
      <c r="AA79" s="38"/>
      <c r="AB79" s="38"/>
      <c r="AC79" s="131"/>
      <c r="AG79" s="131"/>
      <c r="AH79" s="21" t="s">
        <v>60</v>
      </c>
      <c r="AI79" s="35"/>
      <c r="AJ79" s="24" t="s">
        <v>60</v>
      </c>
      <c r="AK79" s="24" t="s">
        <v>60</v>
      </c>
      <c r="AL79" s="24" t="s">
        <v>60</v>
      </c>
      <c r="AM79" s="24" t="s">
        <v>60</v>
      </c>
      <c r="AN79" s="24" t="s">
        <v>60</v>
      </c>
      <c r="AO79" s="24" t="s">
        <v>60</v>
      </c>
      <c r="AP79" s="38"/>
      <c r="AQ79" s="36"/>
      <c r="AR79" s="36"/>
      <c r="AS79" s="36"/>
      <c r="AU79" s="35"/>
      <c r="AX79" s="49"/>
      <c r="AY79" s="24"/>
      <c r="AZ79" s="49"/>
      <c r="BA79" s="49"/>
      <c r="BB79" s="49"/>
      <c r="BC79" s="49"/>
      <c r="BD79" s="49"/>
      <c r="BE79" s="49"/>
      <c r="BF79" s="49"/>
      <c r="BG79" s="49"/>
      <c r="BH79" s="49"/>
      <c r="BI79" s="75"/>
      <c r="BJ79" s="35"/>
      <c r="BK79" s="24"/>
      <c r="BL79" s="24"/>
      <c r="BM79" s="24"/>
      <c r="BN79" s="21"/>
      <c r="BO79" s="24" t="s">
        <v>60</v>
      </c>
      <c r="BP79" s="24" t="s">
        <v>60</v>
      </c>
      <c r="BQ79" s="24" t="s">
        <v>60</v>
      </c>
      <c r="BR79" s="24" t="s">
        <v>60</v>
      </c>
      <c r="BS79" s="24" t="s">
        <v>60</v>
      </c>
      <c r="BT79" s="24" t="s">
        <v>60</v>
      </c>
      <c r="BU79" s="24" t="s">
        <v>60</v>
      </c>
      <c r="BV79" s="24" t="s">
        <v>60</v>
      </c>
      <c r="BW79" s="24" t="s">
        <v>60</v>
      </c>
      <c r="BX79" s="24" t="s">
        <v>60</v>
      </c>
      <c r="CC79" s="171" t="str">
        <f t="shared" si="7"/>
        <v>-</v>
      </c>
      <c r="CD79" s="171" t="str">
        <f t="shared" si="8"/>
        <v>-</v>
      </c>
      <c r="CE79" s="172" t="str">
        <f t="shared" si="9"/>
        <v>-</v>
      </c>
      <c r="CF79" s="171" t="str">
        <f t="shared" si="10"/>
        <v>-</v>
      </c>
    </row>
    <row r="80" spans="1:84" s="48" customFormat="1" x14ac:dyDescent="0.25">
      <c r="A80" s="93">
        <v>42488</v>
      </c>
      <c r="B80" s="47" t="str">
        <f t="shared" si="6"/>
        <v>16119</v>
      </c>
      <c r="C80" s="48" t="s">
        <v>42</v>
      </c>
      <c r="D80" s="36" t="s">
        <v>24</v>
      </c>
      <c r="E80" s="24">
        <v>11</v>
      </c>
      <c r="F80" s="24">
        <v>4</v>
      </c>
      <c r="G80" s="24" t="s">
        <v>110</v>
      </c>
      <c r="H80" s="24">
        <v>1839</v>
      </c>
      <c r="I80" s="24">
        <f t="shared" ref="I80:I108" si="12">H80-600</f>
        <v>1239</v>
      </c>
      <c r="J80" s="21" t="s">
        <v>67</v>
      </c>
      <c r="K80" s="18"/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/>
      <c r="S80" s="38"/>
      <c r="T80" s="38"/>
      <c r="U80" s="130"/>
      <c r="V80" s="38"/>
      <c r="W80" s="38"/>
      <c r="X80" s="38"/>
      <c r="Y80" s="130"/>
      <c r="Z80" s="38"/>
      <c r="AA80" s="38"/>
      <c r="AB80" s="38"/>
      <c r="AC80" s="131"/>
      <c r="AG80" s="131"/>
      <c r="AH80" s="21">
        <v>0</v>
      </c>
      <c r="AI80" s="35"/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BA80" s="49"/>
      <c r="BB80" s="49"/>
      <c r="BC80" s="49"/>
      <c r="BD80" s="49"/>
      <c r="BE80" s="49"/>
      <c r="BF80" s="49"/>
      <c r="BG80" s="49"/>
      <c r="BH80" s="49"/>
      <c r="BI80" s="75"/>
      <c r="BJ80" s="35"/>
      <c r="BK80" s="24"/>
      <c r="BL80" s="24"/>
      <c r="BM80" s="24"/>
      <c r="BN80" s="21"/>
      <c r="BO80" s="120">
        <v>82.9</v>
      </c>
      <c r="BP80" s="38">
        <v>78.8</v>
      </c>
      <c r="BQ80" s="38">
        <v>1010.3</v>
      </c>
      <c r="BR80" s="38">
        <v>1010.4</v>
      </c>
      <c r="BS80" s="38">
        <v>0</v>
      </c>
      <c r="BT80" s="38">
        <v>2</v>
      </c>
      <c r="BU80" s="18">
        <v>13.5</v>
      </c>
      <c r="BV80" s="38">
        <v>1</v>
      </c>
      <c r="BW80" s="38" t="s">
        <v>123</v>
      </c>
      <c r="BX80" s="38">
        <v>11</v>
      </c>
      <c r="CC80" s="171">
        <f t="shared" si="7"/>
        <v>0</v>
      </c>
      <c r="CD80" s="171">
        <f t="shared" si="8"/>
        <v>0</v>
      </c>
      <c r="CE80" s="172">
        <f t="shared" si="9"/>
        <v>0</v>
      </c>
      <c r="CF80" s="171">
        <f t="shared" si="10"/>
        <v>0</v>
      </c>
    </row>
    <row r="81" spans="1:84" s="48" customFormat="1" x14ac:dyDescent="0.25">
      <c r="A81" s="93">
        <v>42488</v>
      </c>
      <c r="B81" s="47" t="str">
        <f t="shared" si="6"/>
        <v>16119</v>
      </c>
      <c r="C81" s="48" t="s">
        <v>42</v>
      </c>
      <c r="D81" s="36" t="s">
        <v>24</v>
      </c>
      <c r="E81" s="24">
        <v>11</v>
      </c>
      <c r="F81" s="24">
        <v>5</v>
      </c>
      <c r="G81" s="24" t="s">
        <v>110</v>
      </c>
      <c r="H81" s="24">
        <v>1829</v>
      </c>
      <c r="I81" s="24">
        <f t="shared" si="12"/>
        <v>1229</v>
      </c>
      <c r="J81" s="21" t="s">
        <v>67</v>
      </c>
      <c r="K81" s="18"/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24"/>
      <c r="S81" s="38"/>
      <c r="T81" s="38"/>
      <c r="U81" s="130"/>
      <c r="V81" s="38"/>
      <c r="W81" s="38"/>
      <c r="X81" s="38"/>
      <c r="Y81" s="130"/>
      <c r="Z81" s="38"/>
      <c r="AA81" s="38"/>
      <c r="AB81" s="38"/>
      <c r="AC81" s="131"/>
      <c r="AG81" s="131"/>
      <c r="AH81" s="21">
        <v>0</v>
      </c>
      <c r="AI81" s="35"/>
      <c r="AJ81" s="40">
        <v>1</v>
      </c>
      <c r="AK81" s="40">
        <v>1</v>
      </c>
      <c r="AL81" s="40">
        <v>1</v>
      </c>
      <c r="AM81" s="40">
        <v>1</v>
      </c>
      <c r="AN81" s="40">
        <v>1</v>
      </c>
      <c r="AO81" s="40">
        <v>0</v>
      </c>
      <c r="AP81" s="38" t="s">
        <v>114</v>
      </c>
      <c r="AQ81" s="36" t="s">
        <v>66</v>
      </c>
      <c r="AR81" s="36" t="s">
        <v>111</v>
      </c>
      <c r="AS81" s="36"/>
      <c r="AT81" s="36" t="s">
        <v>113</v>
      </c>
      <c r="AU81" s="35" t="s">
        <v>112</v>
      </c>
      <c r="AV81" s="48">
        <v>130</v>
      </c>
      <c r="AX81" s="36" t="s">
        <v>48</v>
      </c>
      <c r="AY81" s="35" t="s">
        <v>112</v>
      </c>
      <c r="AZ81" s="48">
        <v>130</v>
      </c>
      <c r="BA81" s="49"/>
      <c r="BB81" s="49" t="s">
        <v>23</v>
      </c>
      <c r="BC81" s="49" t="s">
        <v>42</v>
      </c>
      <c r="BD81" s="49">
        <v>165</v>
      </c>
      <c r="BE81" s="49"/>
      <c r="BF81" s="49" t="s">
        <v>115</v>
      </c>
      <c r="BG81" s="49" t="s">
        <v>42</v>
      </c>
      <c r="BH81" s="49">
        <v>165</v>
      </c>
      <c r="BI81" s="75"/>
      <c r="BJ81" s="35"/>
      <c r="BK81" s="24"/>
      <c r="BL81" s="24"/>
      <c r="BM81" s="24"/>
      <c r="BN81" s="21">
        <v>4</v>
      </c>
      <c r="BO81" s="120">
        <v>82.9</v>
      </c>
      <c r="BP81" s="38">
        <v>78.8</v>
      </c>
      <c r="BQ81" s="38">
        <v>1010.3</v>
      </c>
      <c r="BR81" s="38">
        <v>1010.4</v>
      </c>
      <c r="BS81" s="38">
        <v>0</v>
      </c>
      <c r="BT81" s="38">
        <v>1</v>
      </c>
      <c r="BU81" s="18">
        <v>11.2</v>
      </c>
      <c r="BV81" s="38">
        <v>2</v>
      </c>
      <c r="BW81" s="38" t="s">
        <v>67</v>
      </c>
      <c r="BX81" s="38">
        <v>11</v>
      </c>
      <c r="CC81" s="171">
        <f t="shared" si="7"/>
        <v>0</v>
      </c>
      <c r="CD81" s="171">
        <f t="shared" si="8"/>
        <v>0</v>
      </c>
      <c r="CE81" s="172">
        <f t="shared" si="9"/>
        <v>0</v>
      </c>
      <c r="CF81" s="171">
        <f t="shared" si="10"/>
        <v>0</v>
      </c>
    </row>
    <row r="82" spans="1:84" s="48" customFormat="1" x14ac:dyDescent="0.25">
      <c r="A82" s="93">
        <v>42488</v>
      </c>
      <c r="B82" s="47" t="str">
        <f t="shared" si="6"/>
        <v>16119</v>
      </c>
      <c r="C82" s="48" t="s">
        <v>42</v>
      </c>
      <c r="D82" s="36" t="s">
        <v>24</v>
      </c>
      <c r="E82" s="24">
        <v>11</v>
      </c>
      <c r="F82" s="24">
        <v>6</v>
      </c>
      <c r="G82" s="24" t="s">
        <v>110</v>
      </c>
      <c r="H82" s="24">
        <v>1819</v>
      </c>
      <c r="I82" s="24">
        <f t="shared" si="12"/>
        <v>1219</v>
      </c>
      <c r="J82" s="20" t="s">
        <v>67</v>
      </c>
      <c r="K82" s="18"/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24"/>
      <c r="S82" s="24"/>
      <c r="T82" s="24"/>
      <c r="U82" s="137"/>
      <c r="V82" s="24"/>
      <c r="W82" s="24"/>
      <c r="X82" s="24"/>
      <c r="Y82" s="137"/>
      <c r="Z82" s="24"/>
      <c r="AA82" s="24"/>
      <c r="AB82" s="24"/>
      <c r="AC82" s="131"/>
      <c r="AG82" s="131"/>
      <c r="AH82" s="21">
        <v>0</v>
      </c>
      <c r="AI82" s="35"/>
      <c r="AJ82" s="24">
        <v>1</v>
      </c>
      <c r="AK82" s="24">
        <v>0</v>
      </c>
      <c r="AL82" s="24">
        <v>0</v>
      </c>
      <c r="AM82" s="24">
        <v>0</v>
      </c>
      <c r="AN82" s="24">
        <v>1</v>
      </c>
      <c r="AO82" s="24">
        <v>1</v>
      </c>
      <c r="AP82" s="24" t="s">
        <v>66</v>
      </c>
      <c r="AQ82" s="36" t="s">
        <v>66</v>
      </c>
      <c r="AR82" s="36" t="s">
        <v>66</v>
      </c>
      <c r="AS82" s="36"/>
      <c r="AT82" s="36" t="s">
        <v>22</v>
      </c>
      <c r="AU82" s="35" t="s">
        <v>42</v>
      </c>
      <c r="AV82" s="48">
        <v>40</v>
      </c>
      <c r="AX82" s="49" t="s">
        <v>116</v>
      </c>
      <c r="AY82" s="24" t="s">
        <v>42</v>
      </c>
      <c r="AZ82" s="49">
        <v>15</v>
      </c>
      <c r="BA82" s="49"/>
      <c r="BB82" s="49" t="s">
        <v>35</v>
      </c>
      <c r="BC82" s="49" t="s">
        <v>42</v>
      </c>
      <c r="BD82" s="49">
        <v>167</v>
      </c>
      <c r="BE82" s="49"/>
      <c r="BF82" s="49"/>
      <c r="BG82" s="49"/>
      <c r="BH82" s="49"/>
      <c r="BI82" s="75"/>
      <c r="BJ82" s="35"/>
      <c r="BK82" s="24"/>
      <c r="BL82" s="24"/>
      <c r="BM82" s="24"/>
      <c r="BN82" s="21">
        <v>3</v>
      </c>
      <c r="BO82" s="120">
        <v>82.9</v>
      </c>
      <c r="BP82" s="38">
        <v>78.8</v>
      </c>
      <c r="BQ82" s="38">
        <v>1010.3</v>
      </c>
      <c r="BR82" s="38">
        <v>1010.4</v>
      </c>
      <c r="BS82" s="38">
        <v>0</v>
      </c>
      <c r="BT82" s="38">
        <v>2</v>
      </c>
      <c r="BU82" s="18">
        <v>12.5</v>
      </c>
      <c r="BV82" s="38">
        <v>2</v>
      </c>
      <c r="BW82" s="38" t="s">
        <v>67</v>
      </c>
      <c r="BX82" s="38">
        <v>11</v>
      </c>
      <c r="CC82" s="171">
        <f t="shared" si="7"/>
        <v>0</v>
      </c>
      <c r="CD82" s="171">
        <f t="shared" si="8"/>
        <v>0</v>
      </c>
      <c r="CE82" s="172">
        <f t="shared" si="9"/>
        <v>0</v>
      </c>
      <c r="CF82" s="171">
        <f t="shared" si="10"/>
        <v>0</v>
      </c>
    </row>
    <row r="83" spans="1:84" s="56" customFormat="1" x14ac:dyDescent="0.25">
      <c r="A83" s="54">
        <v>42488</v>
      </c>
      <c r="B83" s="55" t="str">
        <f t="shared" si="6"/>
        <v>16119</v>
      </c>
      <c r="C83" s="56" t="s">
        <v>42</v>
      </c>
      <c r="D83" s="56" t="s">
        <v>24</v>
      </c>
      <c r="E83" s="57">
        <v>11</v>
      </c>
      <c r="F83" s="57">
        <v>7</v>
      </c>
      <c r="G83" s="57" t="s">
        <v>110</v>
      </c>
      <c r="H83" s="57">
        <v>1806</v>
      </c>
      <c r="I83" s="57">
        <f t="shared" si="12"/>
        <v>1206</v>
      </c>
      <c r="J83" s="63" t="s">
        <v>67</v>
      </c>
      <c r="K83" s="19"/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/>
      <c r="S83" s="57"/>
      <c r="T83" s="57"/>
      <c r="U83" s="138"/>
      <c r="V83" s="57"/>
      <c r="W83" s="57"/>
      <c r="X83" s="57"/>
      <c r="Y83" s="138"/>
      <c r="Z83" s="57"/>
      <c r="AA83" s="57"/>
      <c r="AB83" s="57"/>
      <c r="AC83" s="129"/>
      <c r="AG83" s="129"/>
      <c r="AH83" s="58">
        <v>0</v>
      </c>
      <c r="AI83" s="19"/>
      <c r="AJ83" s="57">
        <v>0</v>
      </c>
      <c r="AK83" s="57">
        <v>0</v>
      </c>
      <c r="AL83" s="57">
        <v>0</v>
      </c>
      <c r="AM83" s="57">
        <v>0</v>
      </c>
      <c r="AN83" s="57">
        <v>0</v>
      </c>
      <c r="AO83" s="57">
        <v>0</v>
      </c>
      <c r="AP83" s="57"/>
      <c r="AU83" s="19"/>
      <c r="AX83" s="59"/>
      <c r="AY83" s="57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19"/>
      <c r="BK83" s="57"/>
      <c r="BL83" s="57"/>
      <c r="BM83" s="57"/>
      <c r="BN83" s="58"/>
      <c r="BO83" s="113">
        <v>82.9</v>
      </c>
      <c r="BP83" s="57">
        <v>78.8</v>
      </c>
      <c r="BQ83" s="57">
        <v>1010.3</v>
      </c>
      <c r="BR83" s="57">
        <v>1010.4</v>
      </c>
      <c r="BS83" s="57">
        <v>0</v>
      </c>
      <c r="BT83" s="57">
        <v>1</v>
      </c>
      <c r="BU83" s="19">
        <v>1.8</v>
      </c>
      <c r="BV83" s="57">
        <v>2</v>
      </c>
      <c r="BW83" s="57" t="s">
        <v>67</v>
      </c>
      <c r="BX83" s="57">
        <v>11</v>
      </c>
      <c r="CC83" s="171">
        <f t="shared" si="7"/>
        <v>0</v>
      </c>
      <c r="CD83" s="171">
        <f t="shared" si="8"/>
        <v>0</v>
      </c>
      <c r="CE83" s="172">
        <f t="shared" si="9"/>
        <v>0</v>
      </c>
      <c r="CF83" s="171">
        <f t="shared" si="10"/>
        <v>0</v>
      </c>
    </row>
    <row r="84" spans="1:84" s="48" customFormat="1" x14ac:dyDescent="0.25">
      <c r="A84" s="92">
        <v>42488</v>
      </c>
      <c r="B84" s="47" t="str">
        <f t="shared" si="6"/>
        <v>16119</v>
      </c>
      <c r="C84" s="48" t="s">
        <v>42</v>
      </c>
      <c r="D84" s="94" t="s">
        <v>86</v>
      </c>
      <c r="E84" s="24">
        <v>12</v>
      </c>
      <c r="F84" s="24">
        <v>1</v>
      </c>
      <c r="G84" s="24" t="s">
        <v>110</v>
      </c>
      <c r="H84" s="24">
        <v>1945</v>
      </c>
      <c r="I84" s="24">
        <f t="shared" si="12"/>
        <v>1345</v>
      </c>
      <c r="J84" s="20" t="s">
        <v>67</v>
      </c>
      <c r="K84" s="18"/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/>
      <c r="S84" s="24"/>
      <c r="T84" s="24"/>
      <c r="U84" s="137"/>
      <c r="V84" s="24"/>
      <c r="W84" s="24"/>
      <c r="X84" s="24"/>
      <c r="Y84" s="137"/>
      <c r="Z84" s="24"/>
      <c r="AA84" s="24"/>
      <c r="AB84" s="24"/>
      <c r="AC84" s="131"/>
      <c r="AG84" s="131"/>
      <c r="AH84" s="21">
        <v>0</v>
      </c>
      <c r="AI84" s="35"/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/>
      <c r="AQ84" s="36"/>
      <c r="AR84" s="36"/>
      <c r="AS84" s="36"/>
      <c r="AU84" s="35"/>
      <c r="AX84" s="49"/>
      <c r="AY84" s="24"/>
      <c r="AZ84" s="49"/>
      <c r="BA84" s="49"/>
      <c r="BB84" s="49"/>
      <c r="BC84" s="49"/>
      <c r="BD84" s="49"/>
      <c r="BE84" s="49"/>
      <c r="BF84" s="49"/>
      <c r="BG84" s="49"/>
      <c r="BH84" s="49"/>
      <c r="BI84" s="75"/>
      <c r="BJ84" s="35"/>
      <c r="BK84" s="24"/>
      <c r="BL84" s="24"/>
      <c r="BM84" s="24"/>
      <c r="BN84" s="21"/>
      <c r="BO84" s="24">
        <v>78.400000000000006</v>
      </c>
      <c r="BP84" s="24">
        <v>78.8</v>
      </c>
      <c r="BQ84" s="24">
        <v>1009.8</v>
      </c>
      <c r="BR84" s="24">
        <v>1009.9</v>
      </c>
      <c r="BS84" s="24" t="s">
        <v>66</v>
      </c>
      <c r="BT84" s="24">
        <v>3</v>
      </c>
      <c r="BU84" s="18">
        <v>17.399999999999999</v>
      </c>
      <c r="BV84" s="38">
        <v>2</v>
      </c>
      <c r="BW84" s="38" t="s">
        <v>67</v>
      </c>
      <c r="BX84" s="38">
        <v>11</v>
      </c>
      <c r="CC84" s="171">
        <f t="shared" si="7"/>
        <v>0</v>
      </c>
      <c r="CD84" s="171">
        <f t="shared" si="8"/>
        <v>0</v>
      </c>
      <c r="CE84" s="172">
        <f t="shared" si="9"/>
        <v>0</v>
      </c>
      <c r="CF84" s="171">
        <f t="shared" si="10"/>
        <v>0</v>
      </c>
    </row>
    <row r="85" spans="1:84" s="48" customFormat="1" x14ac:dyDescent="0.25">
      <c r="A85" s="93">
        <v>42488</v>
      </c>
      <c r="B85" s="47" t="str">
        <f t="shared" si="6"/>
        <v>16119</v>
      </c>
      <c r="C85" s="48" t="s">
        <v>42</v>
      </c>
      <c r="D85" s="36" t="s">
        <v>86</v>
      </c>
      <c r="E85" s="24">
        <v>12</v>
      </c>
      <c r="F85" s="24">
        <v>2</v>
      </c>
      <c r="G85" s="24" t="s">
        <v>110</v>
      </c>
      <c r="H85" s="24">
        <v>1925</v>
      </c>
      <c r="I85" s="24">
        <f t="shared" si="12"/>
        <v>1325</v>
      </c>
      <c r="J85" s="20" t="s">
        <v>67</v>
      </c>
      <c r="K85" s="18"/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/>
      <c r="S85" s="24"/>
      <c r="T85" s="24"/>
      <c r="U85" s="137"/>
      <c r="V85" s="24"/>
      <c r="W85" s="24"/>
      <c r="X85" s="24"/>
      <c r="Y85" s="137"/>
      <c r="Z85" s="24"/>
      <c r="AA85" s="24"/>
      <c r="AB85" s="24"/>
      <c r="AC85" s="131"/>
      <c r="AG85" s="131"/>
      <c r="AH85" s="21">
        <v>0</v>
      </c>
      <c r="AI85" s="35"/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/>
      <c r="AQ85" s="36"/>
      <c r="AR85" s="36"/>
      <c r="AS85" s="36"/>
      <c r="AU85" s="35"/>
      <c r="AX85" s="49"/>
      <c r="AY85" s="24"/>
      <c r="AZ85" s="49"/>
      <c r="BA85" s="49"/>
      <c r="BB85" s="49"/>
      <c r="BC85" s="49"/>
      <c r="BD85" s="49"/>
      <c r="BE85" s="49"/>
      <c r="BF85" s="49"/>
      <c r="BG85" s="49"/>
      <c r="BH85" s="49"/>
      <c r="BI85" s="75"/>
      <c r="BJ85" s="35"/>
      <c r="BK85" s="24"/>
      <c r="BL85" s="24"/>
      <c r="BM85" s="24"/>
      <c r="BN85" s="21"/>
      <c r="BO85" s="24">
        <v>78.400000000000006</v>
      </c>
      <c r="BP85" s="24">
        <v>78.8</v>
      </c>
      <c r="BQ85" s="24">
        <v>1009.8</v>
      </c>
      <c r="BR85" s="24">
        <v>1009.9</v>
      </c>
      <c r="BS85" s="24" t="s">
        <v>66</v>
      </c>
      <c r="BT85" s="24">
        <v>1</v>
      </c>
      <c r="BU85" s="18">
        <v>2.5</v>
      </c>
      <c r="BV85" s="38">
        <v>2</v>
      </c>
      <c r="BW85" s="38" t="s">
        <v>67</v>
      </c>
      <c r="BX85" s="38">
        <v>11</v>
      </c>
      <c r="CC85" s="171">
        <f t="shared" si="7"/>
        <v>0</v>
      </c>
      <c r="CD85" s="171">
        <f t="shared" si="8"/>
        <v>0</v>
      </c>
      <c r="CE85" s="172">
        <f t="shared" si="9"/>
        <v>0</v>
      </c>
      <c r="CF85" s="171">
        <f t="shared" si="10"/>
        <v>0</v>
      </c>
    </row>
    <row r="86" spans="1:84" s="48" customFormat="1" x14ac:dyDescent="0.25">
      <c r="A86" s="93">
        <v>42488</v>
      </c>
      <c r="B86" s="47" t="str">
        <f t="shared" si="6"/>
        <v>16119</v>
      </c>
      <c r="C86" s="48" t="s">
        <v>42</v>
      </c>
      <c r="D86" s="36" t="s">
        <v>86</v>
      </c>
      <c r="E86" s="24">
        <v>12</v>
      </c>
      <c r="F86" s="24">
        <v>3</v>
      </c>
      <c r="G86" s="24" t="s">
        <v>110</v>
      </c>
      <c r="H86" s="24">
        <v>1910</v>
      </c>
      <c r="I86" s="24">
        <f t="shared" si="12"/>
        <v>1310</v>
      </c>
      <c r="J86" s="20" t="s">
        <v>67</v>
      </c>
      <c r="K86" s="18"/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/>
      <c r="S86" s="24"/>
      <c r="T86" s="24"/>
      <c r="U86" s="137"/>
      <c r="V86" s="24"/>
      <c r="W86" s="24"/>
      <c r="X86" s="24"/>
      <c r="Y86" s="137"/>
      <c r="Z86" s="24"/>
      <c r="AA86" s="24"/>
      <c r="AB86" s="24"/>
      <c r="AC86" s="131"/>
      <c r="AG86" s="131"/>
      <c r="AH86" s="21">
        <v>0</v>
      </c>
      <c r="AI86" s="35"/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/>
      <c r="AQ86" s="36"/>
      <c r="AR86" s="36"/>
      <c r="AS86" s="36"/>
      <c r="AU86" s="35"/>
      <c r="AX86" s="49"/>
      <c r="AY86" s="24"/>
      <c r="AZ86" s="49"/>
      <c r="BA86" s="49"/>
      <c r="BB86" s="49"/>
      <c r="BC86" s="49"/>
      <c r="BD86" s="49"/>
      <c r="BE86" s="49"/>
      <c r="BF86" s="49"/>
      <c r="BG86" s="49"/>
      <c r="BH86" s="49"/>
      <c r="BI86" s="75"/>
      <c r="BJ86" s="35"/>
      <c r="BK86" s="24"/>
      <c r="BL86" s="24"/>
      <c r="BM86" s="24"/>
      <c r="BN86" s="21"/>
      <c r="BO86" s="24">
        <v>78.400000000000006</v>
      </c>
      <c r="BP86" s="24">
        <v>78.8</v>
      </c>
      <c r="BQ86" s="24">
        <v>1009.8</v>
      </c>
      <c r="BR86" s="24">
        <v>1009.9</v>
      </c>
      <c r="BS86" s="24" t="s">
        <v>66</v>
      </c>
      <c r="BT86" s="24">
        <v>2</v>
      </c>
      <c r="BU86" s="18">
        <v>12.2</v>
      </c>
      <c r="BV86" s="38">
        <v>2</v>
      </c>
      <c r="BW86" s="38" t="s">
        <v>67</v>
      </c>
      <c r="BX86" s="38">
        <v>11</v>
      </c>
      <c r="CC86" s="171">
        <f t="shared" si="7"/>
        <v>0</v>
      </c>
      <c r="CD86" s="171">
        <f t="shared" si="8"/>
        <v>0</v>
      </c>
      <c r="CE86" s="172">
        <f t="shared" si="9"/>
        <v>0</v>
      </c>
      <c r="CF86" s="171">
        <f t="shared" si="10"/>
        <v>0</v>
      </c>
    </row>
    <row r="87" spans="1:84" s="48" customFormat="1" x14ac:dyDescent="0.25">
      <c r="A87" s="93">
        <v>42488</v>
      </c>
      <c r="B87" s="47" t="str">
        <f t="shared" si="6"/>
        <v>16119</v>
      </c>
      <c r="C87" s="48" t="s">
        <v>42</v>
      </c>
      <c r="D87" s="36" t="s">
        <v>86</v>
      </c>
      <c r="E87" s="24">
        <v>12</v>
      </c>
      <c r="F87" s="24">
        <v>4</v>
      </c>
      <c r="G87" s="24" t="s">
        <v>110</v>
      </c>
      <c r="H87" s="24">
        <v>1856</v>
      </c>
      <c r="I87" s="24">
        <f t="shared" si="12"/>
        <v>1256</v>
      </c>
      <c r="J87" s="20" t="s">
        <v>67</v>
      </c>
      <c r="K87" s="18"/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/>
      <c r="S87" s="24"/>
      <c r="T87" s="24"/>
      <c r="U87" s="137"/>
      <c r="V87" s="24"/>
      <c r="W87" s="24"/>
      <c r="X87" s="24"/>
      <c r="Y87" s="137"/>
      <c r="Z87" s="24"/>
      <c r="AA87" s="24"/>
      <c r="AB87" s="24"/>
      <c r="AC87" s="131"/>
      <c r="AG87" s="131"/>
      <c r="AH87" s="21">
        <v>0</v>
      </c>
      <c r="AI87" s="35"/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/>
      <c r="AQ87" s="36"/>
      <c r="AR87" s="36"/>
      <c r="AS87" s="36"/>
      <c r="AU87" s="35"/>
      <c r="AX87" s="49"/>
      <c r="AY87" s="24"/>
      <c r="AZ87" s="49"/>
      <c r="BA87" s="49"/>
      <c r="BB87" s="49"/>
      <c r="BC87" s="49"/>
      <c r="BD87" s="49"/>
      <c r="BE87" s="49"/>
      <c r="BF87" s="49"/>
      <c r="BG87" s="49"/>
      <c r="BH87" s="49"/>
      <c r="BI87" s="75"/>
      <c r="BJ87" s="35"/>
      <c r="BK87" s="24"/>
      <c r="BL87" s="24"/>
      <c r="BM87" s="24"/>
      <c r="BN87" s="21"/>
      <c r="BO87" s="24">
        <v>78.400000000000006</v>
      </c>
      <c r="BP87" s="24">
        <v>78.8</v>
      </c>
      <c r="BQ87" s="24">
        <v>1009.8</v>
      </c>
      <c r="BR87" s="24">
        <v>1009.9</v>
      </c>
      <c r="BS87" s="24" t="s">
        <v>66</v>
      </c>
      <c r="BT87" s="24">
        <v>3</v>
      </c>
      <c r="BU87" s="18">
        <v>15.9</v>
      </c>
      <c r="BV87" s="38">
        <v>1</v>
      </c>
      <c r="BW87" s="38" t="s">
        <v>68</v>
      </c>
      <c r="BX87" s="38">
        <v>11</v>
      </c>
      <c r="CC87" s="171">
        <f t="shared" si="7"/>
        <v>0</v>
      </c>
      <c r="CD87" s="171">
        <f t="shared" si="8"/>
        <v>0</v>
      </c>
      <c r="CE87" s="172">
        <f t="shared" si="9"/>
        <v>0</v>
      </c>
      <c r="CF87" s="171">
        <f t="shared" si="10"/>
        <v>0</v>
      </c>
    </row>
    <row r="88" spans="1:84" s="48" customFormat="1" x14ac:dyDescent="0.25">
      <c r="A88" s="93">
        <v>42488</v>
      </c>
      <c r="B88" s="47" t="str">
        <f t="shared" si="6"/>
        <v>16119</v>
      </c>
      <c r="C88" s="48" t="s">
        <v>42</v>
      </c>
      <c r="D88" s="36" t="s">
        <v>86</v>
      </c>
      <c r="E88" s="24">
        <v>12</v>
      </c>
      <c r="F88" s="24">
        <v>5</v>
      </c>
      <c r="G88" s="24" t="s">
        <v>110</v>
      </c>
      <c r="H88" s="24">
        <v>1844</v>
      </c>
      <c r="I88" s="24">
        <f t="shared" si="12"/>
        <v>1244</v>
      </c>
      <c r="J88" s="20" t="s">
        <v>67</v>
      </c>
      <c r="K88" s="18"/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/>
      <c r="S88" s="24"/>
      <c r="T88" s="24"/>
      <c r="U88" s="137"/>
      <c r="V88" s="24"/>
      <c r="W88" s="24"/>
      <c r="X88" s="24"/>
      <c r="Y88" s="137"/>
      <c r="Z88" s="24"/>
      <c r="AA88" s="24"/>
      <c r="AB88" s="24"/>
      <c r="AC88" s="131"/>
      <c r="AG88" s="131"/>
      <c r="AH88" s="21">
        <v>0</v>
      </c>
      <c r="AI88" s="35"/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/>
      <c r="AQ88" s="36"/>
      <c r="AR88" s="36"/>
      <c r="AS88" s="36"/>
      <c r="AT88" s="36"/>
      <c r="AU88" s="35"/>
      <c r="AX88" s="49"/>
      <c r="AY88" s="24"/>
      <c r="AZ88" s="52"/>
      <c r="BA88" s="49"/>
      <c r="BB88" s="49"/>
      <c r="BC88" s="49"/>
      <c r="BD88" s="49"/>
      <c r="BE88" s="49"/>
      <c r="BF88" s="49"/>
      <c r="BG88" s="49"/>
      <c r="BH88" s="49"/>
      <c r="BI88" s="75"/>
      <c r="BJ88" s="35"/>
      <c r="BK88" s="24"/>
      <c r="BL88" s="24"/>
      <c r="BM88" s="24"/>
      <c r="BN88" s="21"/>
      <c r="BO88" s="24">
        <v>78.400000000000006</v>
      </c>
      <c r="BP88" s="24">
        <v>78.8</v>
      </c>
      <c r="BQ88" s="24">
        <v>1009.8</v>
      </c>
      <c r="BR88" s="24">
        <v>1009.9</v>
      </c>
      <c r="BS88" s="24" t="s">
        <v>66</v>
      </c>
      <c r="BT88" s="24">
        <v>3</v>
      </c>
      <c r="BU88" s="18">
        <v>19.5</v>
      </c>
      <c r="BV88" s="38">
        <v>1</v>
      </c>
      <c r="BW88" s="38" t="s">
        <v>68</v>
      </c>
      <c r="BX88" s="38">
        <v>11</v>
      </c>
      <c r="CC88" s="171">
        <f t="shared" si="7"/>
        <v>0</v>
      </c>
      <c r="CD88" s="171">
        <f t="shared" si="8"/>
        <v>0</v>
      </c>
      <c r="CE88" s="172">
        <f t="shared" si="9"/>
        <v>0</v>
      </c>
      <c r="CF88" s="171">
        <f t="shared" si="10"/>
        <v>0</v>
      </c>
    </row>
    <row r="89" spans="1:84" s="48" customFormat="1" x14ac:dyDescent="0.25">
      <c r="A89" s="93">
        <v>42488</v>
      </c>
      <c r="B89" s="47" t="str">
        <f t="shared" si="6"/>
        <v>16119</v>
      </c>
      <c r="C89" s="48" t="s">
        <v>42</v>
      </c>
      <c r="D89" s="36" t="s">
        <v>86</v>
      </c>
      <c r="E89" s="24">
        <v>12</v>
      </c>
      <c r="F89" s="24">
        <v>6</v>
      </c>
      <c r="G89" s="24" t="s">
        <v>110</v>
      </c>
      <c r="H89" s="24">
        <v>1830</v>
      </c>
      <c r="I89" s="24">
        <f t="shared" si="12"/>
        <v>1230</v>
      </c>
      <c r="J89" s="20" t="s">
        <v>67</v>
      </c>
      <c r="K89" s="18"/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/>
      <c r="S89" s="24"/>
      <c r="T89" s="24"/>
      <c r="U89" s="137"/>
      <c r="V89" s="24"/>
      <c r="W89" s="24"/>
      <c r="X89" s="24"/>
      <c r="Y89" s="137"/>
      <c r="Z89" s="24"/>
      <c r="AA89" s="24"/>
      <c r="AB89" s="24"/>
      <c r="AC89" s="131"/>
      <c r="AG89" s="131"/>
      <c r="AH89" s="21">
        <v>0</v>
      </c>
      <c r="AI89" s="35"/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/>
      <c r="AQ89" s="36"/>
      <c r="AR89" s="36"/>
      <c r="AS89" s="36"/>
      <c r="AU89" s="35"/>
      <c r="AX89" s="49"/>
      <c r="AY89" s="24"/>
      <c r="AZ89" s="49"/>
      <c r="BA89" s="49"/>
      <c r="BB89" s="49"/>
      <c r="BC89" s="49"/>
      <c r="BD89" s="49"/>
      <c r="BE89" s="49"/>
      <c r="BF89" s="49"/>
      <c r="BG89" s="49"/>
      <c r="BH89" s="49"/>
      <c r="BI89" s="75"/>
      <c r="BJ89" s="35"/>
      <c r="BK89" s="24"/>
      <c r="BL89" s="24"/>
      <c r="BM89" s="24"/>
      <c r="BN89" s="21"/>
      <c r="BO89" s="24">
        <v>78.400000000000006</v>
      </c>
      <c r="BP89" s="24">
        <v>78.8</v>
      </c>
      <c r="BQ89" s="24">
        <v>1009.8</v>
      </c>
      <c r="BR89" s="24">
        <v>1009.9</v>
      </c>
      <c r="BS89" s="24" t="s">
        <v>66</v>
      </c>
      <c r="BT89" s="24">
        <v>3</v>
      </c>
      <c r="BU89" s="18">
        <v>16.7</v>
      </c>
      <c r="BV89" s="38">
        <v>1</v>
      </c>
      <c r="BW89" s="38" t="s">
        <v>67</v>
      </c>
      <c r="BX89" s="38">
        <v>11</v>
      </c>
      <c r="CC89" s="171">
        <f t="shared" si="7"/>
        <v>0</v>
      </c>
      <c r="CD89" s="171">
        <f t="shared" si="8"/>
        <v>0</v>
      </c>
      <c r="CE89" s="172">
        <f t="shared" si="9"/>
        <v>0</v>
      </c>
      <c r="CF89" s="171">
        <f t="shared" si="10"/>
        <v>0</v>
      </c>
    </row>
    <row r="90" spans="1:84" s="48" customFormat="1" x14ac:dyDescent="0.25">
      <c r="A90" s="93">
        <v>42488</v>
      </c>
      <c r="B90" s="47" t="str">
        <f t="shared" si="6"/>
        <v>16119</v>
      </c>
      <c r="C90" s="48" t="s">
        <v>42</v>
      </c>
      <c r="D90" s="36" t="s">
        <v>86</v>
      </c>
      <c r="E90" s="24">
        <v>12</v>
      </c>
      <c r="F90" s="24">
        <v>7</v>
      </c>
      <c r="G90" s="24" t="s">
        <v>110</v>
      </c>
      <c r="H90" s="24">
        <v>1817</v>
      </c>
      <c r="I90" s="24">
        <f t="shared" si="12"/>
        <v>1217</v>
      </c>
      <c r="J90" s="20" t="s">
        <v>67</v>
      </c>
      <c r="K90" s="18"/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/>
      <c r="S90" s="24"/>
      <c r="T90" s="24"/>
      <c r="U90" s="137"/>
      <c r="V90" s="24"/>
      <c r="W90" s="24"/>
      <c r="X90" s="24"/>
      <c r="Y90" s="137"/>
      <c r="Z90" s="24"/>
      <c r="AA90" s="24"/>
      <c r="AB90" s="24"/>
      <c r="AC90" s="131"/>
      <c r="AG90" s="131"/>
      <c r="AH90" s="21">
        <v>0</v>
      </c>
      <c r="AI90" s="35"/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/>
      <c r="AQ90" s="36"/>
      <c r="AR90" s="36"/>
      <c r="AS90" s="36"/>
      <c r="AT90" s="37"/>
      <c r="AU90" s="35"/>
      <c r="AX90" s="49"/>
      <c r="AY90" s="24"/>
      <c r="AZ90" s="49"/>
      <c r="BA90" s="49"/>
      <c r="BB90" s="49"/>
      <c r="BC90" s="49"/>
      <c r="BD90" s="49"/>
      <c r="BE90" s="49"/>
      <c r="BF90" s="49"/>
      <c r="BG90" s="49"/>
      <c r="BH90" s="49"/>
      <c r="BI90" s="75"/>
      <c r="BJ90" s="35"/>
      <c r="BK90" s="24"/>
      <c r="BL90" s="24"/>
      <c r="BM90" s="24"/>
      <c r="BN90" s="21"/>
      <c r="BO90" s="120">
        <v>78.400000000000006</v>
      </c>
      <c r="BP90" s="38">
        <v>78.8</v>
      </c>
      <c r="BQ90" s="38">
        <v>1009.8</v>
      </c>
      <c r="BR90" s="38">
        <v>1009.9</v>
      </c>
      <c r="BS90" s="38" t="s">
        <v>66</v>
      </c>
      <c r="BT90" s="24">
        <v>2</v>
      </c>
      <c r="BU90" s="18">
        <v>10.199999999999999</v>
      </c>
      <c r="BV90" s="38">
        <v>2</v>
      </c>
      <c r="BW90" s="38" t="s">
        <v>67</v>
      </c>
      <c r="BX90" s="38">
        <v>11</v>
      </c>
      <c r="CC90" s="171">
        <f t="shared" si="7"/>
        <v>0</v>
      </c>
      <c r="CD90" s="171">
        <f t="shared" si="8"/>
        <v>0</v>
      </c>
      <c r="CE90" s="172">
        <f t="shared" si="9"/>
        <v>0</v>
      </c>
      <c r="CF90" s="171">
        <f t="shared" si="10"/>
        <v>0</v>
      </c>
    </row>
    <row r="91" spans="1:84" s="56" customFormat="1" x14ac:dyDescent="0.25">
      <c r="A91" s="54">
        <v>42488</v>
      </c>
      <c r="B91" s="55" t="str">
        <f t="shared" si="6"/>
        <v>16119</v>
      </c>
      <c r="C91" s="56" t="s">
        <v>42</v>
      </c>
      <c r="D91" s="56" t="s">
        <v>86</v>
      </c>
      <c r="E91" s="57">
        <v>12</v>
      </c>
      <c r="F91" s="57">
        <v>8</v>
      </c>
      <c r="G91" s="57" t="s">
        <v>110</v>
      </c>
      <c r="H91" s="57">
        <v>1749</v>
      </c>
      <c r="I91" s="57">
        <f t="shared" si="12"/>
        <v>1149</v>
      </c>
      <c r="J91" s="63" t="s">
        <v>67</v>
      </c>
      <c r="K91" s="19"/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/>
      <c r="S91" s="57"/>
      <c r="T91" s="57"/>
      <c r="U91" s="138"/>
      <c r="V91" s="57"/>
      <c r="W91" s="57"/>
      <c r="X91" s="57"/>
      <c r="Y91" s="138"/>
      <c r="Z91" s="57"/>
      <c r="AA91" s="57"/>
      <c r="AB91" s="57"/>
      <c r="AC91" s="129"/>
      <c r="AG91" s="129"/>
      <c r="AH91" s="58">
        <v>0</v>
      </c>
      <c r="AI91" s="19"/>
      <c r="AJ91" s="57">
        <v>0</v>
      </c>
      <c r="AK91" s="57">
        <v>0</v>
      </c>
      <c r="AL91" s="57">
        <v>0</v>
      </c>
      <c r="AM91" s="57">
        <v>0</v>
      </c>
      <c r="AN91" s="57">
        <v>0</v>
      </c>
      <c r="AO91" s="57">
        <v>0</v>
      </c>
      <c r="AP91" s="57"/>
      <c r="AU91" s="19"/>
      <c r="AX91" s="59"/>
      <c r="AY91" s="57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19"/>
      <c r="BK91" s="57"/>
      <c r="BL91" s="57"/>
      <c r="BM91" s="57"/>
      <c r="BN91" s="58"/>
      <c r="BO91" s="113">
        <v>78.400000000000006</v>
      </c>
      <c r="BP91" s="57">
        <v>78.8</v>
      </c>
      <c r="BQ91" s="57">
        <v>1009.8</v>
      </c>
      <c r="BR91" s="57">
        <v>1009.9</v>
      </c>
      <c r="BS91" s="57" t="s">
        <v>66</v>
      </c>
      <c r="BT91" s="57">
        <v>3</v>
      </c>
      <c r="BU91" s="61">
        <v>14.8</v>
      </c>
      <c r="BV91" s="57">
        <v>2</v>
      </c>
      <c r="BW91" s="57" t="s">
        <v>67</v>
      </c>
      <c r="BX91" s="56">
        <v>11</v>
      </c>
      <c r="CC91" s="171">
        <f t="shared" si="7"/>
        <v>0</v>
      </c>
      <c r="CD91" s="171">
        <f t="shared" si="8"/>
        <v>0</v>
      </c>
      <c r="CE91" s="172">
        <f t="shared" si="9"/>
        <v>0</v>
      </c>
      <c r="CF91" s="171">
        <f t="shared" si="10"/>
        <v>0</v>
      </c>
    </row>
    <row r="92" spans="1:84" s="48" customFormat="1" x14ac:dyDescent="0.25">
      <c r="A92" s="93">
        <v>42488</v>
      </c>
      <c r="B92" s="47" t="str">
        <f t="shared" si="6"/>
        <v>16119</v>
      </c>
      <c r="C92" s="48" t="s">
        <v>42</v>
      </c>
      <c r="D92" s="94" t="s">
        <v>109</v>
      </c>
      <c r="E92" s="24">
        <v>13</v>
      </c>
      <c r="F92" s="24">
        <v>1</v>
      </c>
      <c r="G92" s="24" t="s">
        <v>110</v>
      </c>
      <c r="H92" s="24">
        <v>1913</v>
      </c>
      <c r="I92" s="24">
        <f t="shared" si="12"/>
        <v>1313</v>
      </c>
      <c r="J92" s="20" t="s">
        <v>67</v>
      </c>
      <c r="K92" s="18"/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/>
      <c r="S92" s="38"/>
      <c r="T92" s="38"/>
      <c r="U92" s="130"/>
      <c r="V92" s="38"/>
      <c r="W92" s="38"/>
      <c r="X92" s="38"/>
      <c r="Y92" s="130"/>
      <c r="Z92" s="38"/>
      <c r="AA92" s="38"/>
      <c r="AB92" s="38"/>
      <c r="AC92" s="131"/>
      <c r="AG92" s="131"/>
      <c r="AH92" s="21">
        <v>0</v>
      </c>
      <c r="AI92" s="35"/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38"/>
      <c r="AQ92" s="36"/>
      <c r="AR92" s="36"/>
      <c r="AS92" s="36"/>
      <c r="AU92" s="35"/>
      <c r="AX92" s="49"/>
      <c r="AY92" s="24"/>
      <c r="AZ92" s="49"/>
      <c r="BA92" s="49"/>
      <c r="BB92" s="49"/>
      <c r="BC92" s="49"/>
      <c r="BD92" s="49"/>
      <c r="BE92" s="49"/>
      <c r="BF92" s="49"/>
      <c r="BG92" s="49"/>
      <c r="BH92" s="49"/>
      <c r="BI92" s="75"/>
      <c r="BJ92" s="35"/>
      <c r="BK92" s="24"/>
      <c r="BL92" s="24"/>
      <c r="BM92" s="24"/>
      <c r="BN92" s="21"/>
      <c r="BO92" s="24">
        <v>79.900000000000006</v>
      </c>
      <c r="BP92" s="24">
        <v>78.599999999999994</v>
      </c>
      <c r="BQ92" s="24">
        <v>1009.1</v>
      </c>
      <c r="BR92" s="24">
        <v>1009</v>
      </c>
      <c r="BS92" s="24" t="s">
        <v>66</v>
      </c>
      <c r="BT92" s="24">
        <v>2</v>
      </c>
      <c r="BU92" s="18">
        <v>13.4</v>
      </c>
      <c r="BV92" s="38">
        <v>2</v>
      </c>
      <c r="BW92" s="38" t="s">
        <v>67</v>
      </c>
      <c r="BX92" s="38">
        <v>11</v>
      </c>
      <c r="CC92" s="171">
        <f t="shared" si="7"/>
        <v>0</v>
      </c>
      <c r="CD92" s="171">
        <f t="shared" si="8"/>
        <v>0</v>
      </c>
      <c r="CE92" s="172">
        <f t="shared" si="9"/>
        <v>0</v>
      </c>
      <c r="CF92" s="171">
        <f t="shared" si="10"/>
        <v>0</v>
      </c>
    </row>
    <row r="93" spans="1:84" s="48" customFormat="1" x14ac:dyDescent="0.25">
      <c r="A93" s="93">
        <v>42488</v>
      </c>
      <c r="B93" s="47" t="str">
        <f t="shared" si="6"/>
        <v>16119</v>
      </c>
      <c r="C93" s="48" t="s">
        <v>42</v>
      </c>
      <c r="D93" s="36" t="s">
        <v>109</v>
      </c>
      <c r="E93" s="24">
        <v>13</v>
      </c>
      <c r="F93" s="24">
        <v>2</v>
      </c>
      <c r="G93" s="24" t="s">
        <v>110</v>
      </c>
      <c r="H93" s="24">
        <v>1901</v>
      </c>
      <c r="I93" s="24">
        <f t="shared" si="12"/>
        <v>1301</v>
      </c>
      <c r="J93" s="20" t="s">
        <v>67</v>
      </c>
      <c r="K93" s="18"/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/>
      <c r="S93" s="38"/>
      <c r="T93" s="38"/>
      <c r="U93" s="130"/>
      <c r="V93" s="38"/>
      <c r="W93" s="38"/>
      <c r="X93" s="38"/>
      <c r="Y93" s="130"/>
      <c r="Z93" s="38"/>
      <c r="AA93" s="38"/>
      <c r="AB93" s="38"/>
      <c r="AC93" s="131"/>
      <c r="AG93" s="131"/>
      <c r="AH93" s="21">
        <v>0</v>
      </c>
      <c r="AI93" s="35"/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38"/>
      <c r="AQ93" s="36"/>
      <c r="AR93" s="36"/>
      <c r="AS93" s="36"/>
      <c r="AU93" s="35"/>
      <c r="AX93" s="49"/>
      <c r="AY93" s="24"/>
      <c r="AZ93" s="49"/>
      <c r="BA93" s="49"/>
      <c r="BB93" s="49"/>
      <c r="BC93" s="49"/>
      <c r="BD93" s="49"/>
      <c r="BE93" s="49"/>
      <c r="BF93" s="49"/>
      <c r="BG93" s="49"/>
      <c r="BH93" s="49"/>
      <c r="BI93" s="75"/>
      <c r="BJ93" s="35"/>
      <c r="BK93" s="24"/>
      <c r="BL93" s="24"/>
      <c r="BM93" s="24"/>
      <c r="BN93" s="21"/>
      <c r="BO93" s="24">
        <v>79.900000000000006</v>
      </c>
      <c r="BP93" s="24">
        <v>78.599999999999994</v>
      </c>
      <c r="BQ93" s="24">
        <v>1009.1</v>
      </c>
      <c r="BR93" s="24">
        <v>1009</v>
      </c>
      <c r="BS93" s="24" t="s">
        <v>66</v>
      </c>
      <c r="BT93" s="24">
        <v>2</v>
      </c>
      <c r="BU93" s="18">
        <v>18.5</v>
      </c>
      <c r="BV93" s="38">
        <v>2</v>
      </c>
      <c r="BW93" s="38" t="s">
        <v>67</v>
      </c>
      <c r="BX93" s="38">
        <v>11</v>
      </c>
      <c r="CC93" s="171">
        <f t="shared" si="7"/>
        <v>0</v>
      </c>
      <c r="CD93" s="171">
        <f t="shared" si="8"/>
        <v>0</v>
      </c>
      <c r="CE93" s="172">
        <f t="shared" si="9"/>
        <v>0</v>
      </c>
      <c r="CF93" s="171">
        <f t="shared" si="10"/>
        <v>0</v>
      </c>
    </row>
    <row r="94" spans="1:84" s="48" customFormat="1" x14ac:dyDescent="0.25">
      <c r="A94" s="93">
        <v>42488</v>
      </c>
      <c r="B94" s="47" t="str">
        <f t="shared" si="6"/>
        <v>16119</v>
      </c>
      <c r="C94" s="48" t="s">
        <v>42</v>
      </c>
      <c r="D94" s="36" t="s">
        <v>109</v>
      </c>
      <c r="E94" s="24">
        <v>13</v>
      </c>
      <c r="F94" s="24">
        <v>3</v>
      </c>
      <c r="G94" s="24" t="s">
        <v>110</v>
      </c>
      <c r="H94" s="24">
        <v>1849</v>
      </c>
      <c r="I94" s="24">
        <f t="shared" si="12"/>
        <v>1249</v>
      </c>
      <c r="J94" s="20" t="s">
        <v>67</v>
      </c>
      <c r="K94" s="18"/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/>
      <c r="S94" s="38"/>
      <c r="T94" s="38"/>
      <c r="U94" s="130"/>
      <c r="V94" s="38"/>
      <c r="W94" s="38"/>
      <c r="X94" s="38"/>
      <c r="Y94" s="130"/>
      <c r="Z94" s="38"/>
      <c r="AA94" s="38"/>
      <c r="AB94" s="38"/>
      <c r="AC94" s="131"/>
      <c r="AG94" s="131"/>
      <c r="AH94" s="21">
        <v>0</v>
      </c>
      <c r="AI94" s="35"/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38"/>
      <c r="AQ94" s="36"/>
      <c r="AR94" s="36"/>
      <c r="AS94" s="36"/>
      <c r="AU94" s="35"/>
      <c r="AX94" s="49"/>
      <c r="AY94" s="24"/>
      <c r="AZ94" s="49"/>
      <c r="BA94" s="49"/>
      <c r="BB94" s="49"/>
      <c r="BC94" s="49"/>
      <c r="BD94" s="49"/>
      <c r="BE94" s="49"/>
      <c r="BF94" s="49"/>
      <c r="BG94" s="49"/>
      <c r="BH94" s="49"/>
      <c r="BI94" s="75"/>
      <c r="BJ94" s="35"/>
      <c r="BK94" s="24"/>
      <c r="BL94" s="24"/>
      <c r="BM94" s="24"/>
      <c r="BN94" s="21"/>
      <c r="BO94" s="24">
        <v>79.900000000000006</v>
      </c>
      <c r="BP94" s="24">
        <v>78.599999999999994</v>
      </c>
      <c r="BQ94" s="24">
        <v>1009.1</v>
      </c>
      <c r="BR94" s="24">
        <v>1009</v>
      </c>
      <c r="BS94" s="24" t="s">
        <v>66</v>
      </c>
      <c r="BT94" s="24">
        <v>3</v>
      </c>
      <c r="BU94" s="18">
        <v>18.100000000000001</v>
      </c>
      <c r="BV94" s="38">
        <v>2</v>
      </c>
      <c r="BW94" s="38" t="s">
        <v>67</v>
      </c>
      <c r="BX94" s="38">
        <v>11</v>
      </c>
      <c r="CC94" s="171">
        <f t="shared" si="7"/>
        <v>0</v>
      </c>
      <c r="CD94" s="171">
        <f t="shared" si="8"/>
        <v>0</v>
      </c>
      <c r="CE94" s="172">
        <f t="shared" si="9"/>
        <v>0</v>
      </c>
      <c r="CF94" s="171">
        <f t="shared" si="10"/>
        <v>0</v>
      </c>
    </row>
    <row r="95" spans="1:84" s="48" customFormat="1" x14ac:dyDescent="0.25">
      <c r="A95" s="93">
        <v>42488</v>
      </c>
      <c r="B95" s="47" t="str">
        <f t="shared" si="6"/>
        <v>16119</v>
      </c>
      <c r="C95" s="48" t="s">
        <v>42</v>
      </c>
      <c r="D95" s="36" t="s">
        <v>109</v>
      </c>
      <c r="E95" s="24">
        <v>13</v>
      </c>
      <c r="F95" s="24">
        <v>4</v>
      </c>
      <c r="G95" s="24" t="s">
        <v>110</v>
      </c>
      <c r="H95" s="24">
        <v>1836</v>
      </c>
      <c r="I95" s="24">
        <f t="shared" si="12"/>
        <v>1236</v>
      </c>
      <c r="J95" s="20" t="s">
        <v>67</v>
      </c>
      <c r="K95" s="18"/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/>
      <c r="S95" s="38"/>
      <c r="T95" s="38"/>
      <c r="U95" s="130"/>
      <c r="V95" s="38"/>
      <c r="W95" s="38"/>
      <c r="X95" s="38"/>
      <c r="Y95" s="130"/>
      <c r="Z95" s="38"/>
      <c r="AA95" s="38"/>
      <c r="AB95" s="38"/>
      <c r="AC95" s="131"/>
      <c r="AG95" s="131"/>
      <c r="AH95" s="21">
        <v>0</v>
      </c>
      <c r="AI95" s="35"/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38"/>
      <c r="AQ95" s="36"/>
      <c r="AR95" s="36"/>
      <c r="AS95" s="36"/>
      <c r="AU95" s="35"/>
      <c r="AX95" s="49"/>
      <c r="AY95" s="24"/>
      <c r="AZ95" s="49"/>
      <c r="BA95" s="49"/>
      <c r="BB95" s="49"/>
      <c r="BC95" s="49"/>
      <c r="BD95" s="49"/>
      <c r="BE95" s="49"/>
      <c r="BF95" s="49"/>
      <c r="BG95" s="49"/>
      <c r="BH95" s="49"/>
      <c r="BI95" s="75"/>
      <c r="BJ95" s="35"/>
      <c r="BK95" s="24"/>
      <c r="BL95" s="24"/>
      <c r="BM95" s="24"/>
      <c r="BN95" s="21"/>
      <c r="BO95" s="24">
        <v>79.900000000000006</v>
      </c>
      <c r="BP95" s="24">
        <v>78.599999999999994</v>
      </c>
      <c r="BQ95" s="24">
        <v>1009.1</v>
      </c>
      <c r="BR95" s="24">
        <v>1009</v>
      </c>
      <c r="BS95" s="24" t="s">
        <v>66</v>
      </c>
      <c r="BT95" s="24">
        <v>2</v>
      </c>
      <c r="BU95" s="18">
        <v>11.8</v>
      </c>
      <c r="BV95" s="38">
        <v>2</v>
      </c>
      <c r="BW95" s="38" t="s">
        <v>67</v>
      </c>
      <c r="BX95" s="38">
        <v>11</v>
      </c>
      <c r="CC95" s="171">
        <f t="shared" si="7"/>
        <v>0</v>
      </c>
      <c r="CD95" s="171">
        <f t="shared" si="8"/>
        <v>0</v>
      </c>
      <c r="CE95" s="172">
        <f t="shared" si="9"/>
        <v>0</v>
      </c>
      <c r="CF95" s="171">
        <f t="shared" si="10"/>
        <v>0</v>
      </c>
    </row>
    <row r="96" spans="1:84" s="48" customFormat="1" x14ac:dyDescent="0.25">
      <c r="A96" s="93">
        <v>42488</v>
      </c>
      <c r="B96" s="47" t="str">
        <f t="shared" si="6"/>
        <v>16119</v>
      </c>
      <c r="C96" s="48" t="s">
        <v>42</v>
      </c>
      <c r="D96" s="36" t="s">
        <v>109</v>
      </c>
      <c r="E96" s="24">
        <v>13</v>
      </c>
      <c r="F96" s="24">
        <v>5</v>
      </c>
      <c r="G96" s="24" t="s">
        <v>110</v>
      </c>
      <c r="H96" s="24">
        <v>1824</v>
      </c>
      <c r="I96" s="24">
        <f t="shared" si="12"/>
        <v>1224</v>
      </c>
      <c r="J96" s="20" t="s">
        <v>67</v>
      </c>
      <c r="K96" s="18"/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/>
      <c r="S96" s="38"/>
      <c r="T96" s="38"/>
      <c r="U96" s="130"/>
      <c r="V96" s="38"/>
      <c r="W96" s="38"/>
      <c r="X96" s="38"/>
      <c r="Y96" s="130"/>
      <c r="Z96" s="38"/>
      <c r="AA96" s="38"/>
      <c r="AB96" s="38"/>
      <c r="AC96" s="131"/>
      <c r="AG96" s="131"/>
      <c r="AH96" s="21">
        <v>0</v>
      </c>
      <c r="AI96" s="35"/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38"/>
      <c r="AQ96" s="36"/>
      <c r="AR96" s="36"/>
      <c r="AS96" s="36"/>
      <c r="AU96" s="35"/>
      <c r="AX96" s="49"/>
      <c r="AY96" s="24"/>
      <c r="AZ96" s="49"/>
      <c r="BA96" s="49"/>
      <c r="BB96" s="49"/>
      <c r="BC96" s="49"/>
      <c r="BD96" s="49"/>
      <c r="BE96" s="49"/>
      <c r="BF96" s="49"/>
      <c r="BG96" s="49"/>
      <c r="BH96" s="49"/>
      <c r="BI96" s="75"/>
      <c r="BJ96" s="35"/>
      <c r="BK96" s="24"/>
      <c r="BL96" s="24"/>
      <c r="BM96" s="24"/>
      <c r="BN96" s="21"/>
      <c r="BO96" s="24">
        <v>79.900000000000006</v>
      </c>
      <c r="BP96" s="24">
        <v>78.599999999999994</v>
      </c>
      <c r="BQ96" s="24">
        <v>1009.1</v>
      </c>
      <c r="BR96" s="24">
        <v>1009</v>
      </c>
      <c r="BS96" s="24" t="s">
        <v>66</v>
      </c>
      <c r="BT96" s="24">
        <v>3</v>
      </c>
      <c r="BU96" s="18">
        <v>15.8</v>
      </c>
      <c r="BV96" s="38">
        <v>2</v>
      </c>
      <c r="BW96" s="38" t="s">
        <v>67</v>
      </c>
      <c r="BX96" s="38">
        <v>11</v>
      </c>
      <c r="CC96" s="171">
        <f t="shared" si="7"/>
        <v>0</v>
      </c>
      <c r="CD96" s="171">
        <f t="shared" si="8"/>
        <v>0</v>
      </c>
      <c r="CE96" s="172">
        <f t="shared" si="9"/>
        <v>0</v>
      </c>
      <c r="CF96" s="171">
        <f t="shared" si="10"/>
        <v>0</v>
      </c>
    </row>
    <row r="97" spans="1:84" s="48" customFormat="1" x14ac:dyDescent="0.25">
      <c r="A97" s="93">
        <v>42488</v>
      </c>
      <c r="B97" s="47" t="str">
        <f>RIGHT(YEAR(A98),2)&amp;TEXT(A98-DATE(YEAR(A98),1,0),"000")</f>
        <v>16119</v>
      </c>
      <c r="C97" s="48" t="s">
        <v>42</v>
      </c>
      <c r="D97" s="36" t="s">
        <v>109</v>
      </c>
      <c r="E97" s="24">
        <v>13</v>
      </c>
      <c r="F97" s="24">
        <v>6</v>
      </c>
      <c r="G97" s="24" t="s">
        <v>110</v>
      </c>
      <c r="H97" s="24">
        <v>1811</v>
      </c>
      <c r="I97" s="24">
        <f t="shared" si="12"/>
        <v>1211</v>
      </c>
      <c r="J97" s="20" t="s">
        <v>67</v>
      </c>
      <c r="K97" s="18"/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/>
      <c r="S97" s="38"/>
      <c r="T97" s="38"/>
      <c r="U97" s="130"/>
      <c r="V97" s="38"/>
      <c r="W97" s="38"/>
      <c r="X97" s="38"/>
      <c r="Y97" s="130"/>
      <c r="Z97" s="38"/>
      <c r="AA97" s="38"/>
      <c r="AB97" s="38"/>
      <c r="AC97" s="131"/>
      <c r="AG97" s="131"/>
      <c r="AH97" s="21">
        <v>0</v>
      </c>
      <c r="AI97" s="35"/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38"/>
      <c r="AQ97" s="36"/>
      <c r="AR97" s="36"/>
      <c r="AS97" s="36"/>
      <c r="AU97" s="35"/>
      <c r="AX97" s="49"/>
      <c r="AY97" s="24"/>
      <c r="AZ97" s="49"/>
      <c r="BA97" s="49"/>
      <c r="BB97" s="49"/>
      <c r="BC97" s="49"/>
      <c r="BD97" s="49"/>
      <c r="BE97" s="49"/>
      <c r="BF97" s="49"/>
      <c r="BG97" s="49"/>
      <c r="BH97" s="49"/>
      <c r="BI97" s="75"/>
      <c r="BJ97" s="35"/>
      <c r="BK97" s="24"/>
      <c r="BL97" s="24"/>
      <c r="BM97" s="24"/>
      <c r="BN97" s="21"/>
      <c r="BO97" s="24">
        <v>79.900000000000006</v>
      </c>
      <c r="BP97" s="24">
        <v>78.599999999999994</v>
      </c>
      <c r="BQ97" s="24">
        <v>1009.1</v>
      </c>
      <c r="BR97" s="24">
        <v>1009</v>
      </c>
      <c r="BS97" s="24" t="s">
        <v>66</v>
      </c>
      <c r="BT97" s="24">
        <v>2</v>
      </c>
      <c r="BU97" s="18">
        <v>10.7</v>
      </c>
      <c r="BV97" s="38">
        <v>2</v>
      </c>
      <c r="BW97" s="38" t="s">
        <v>67</v>
      </c>
      <c r="BX97" s="38">
        <v>11</v>
      </c>
      <c r="CC97" s="171">
        <f t="shared" si="7"/>
        <v>0</v>
      </c>
      <c r="CD97" s="171">
        <f t="shared" si="8"/>
        <v>0</v>
      </c>
      <c r="CE97" s="172">
        <f t="shared" si="9"/>
        <v>0</v>
      </c>
      <c r="CF97" s="171">
        <f t="shared" si="10"/>
        <v>0</v>
      </c>
    </row>
    <row r="98" spans="1:84" s="48" customFormat="1" x14ac:dyDescent="0.25">
      <c r="A98" s="93">
        <v>42488</v>
      </c>
      <c r="B98" s="47" t="str">
        <f>RIGHT(YEAR(A99),2)&amp;TEXT(A99-DATE(YEAR(A99),1,0),"000")</f>
        <v>16119</v>
      </c>
      <c r="C98" s="48" t="s">
        <v>42</v>
      </c>
      <c r="D98" s="36" t="s">
        <v>109</v>
      </c>
      <c r="E98" s="24">
        <v>13</v>
      </c>
      <c r="F98" s="24">
        <v>7</v>
      </c>
      <c r="G98" s="24" t="s">
        <v>110</v>
      </c>
      <c r="H98" s="24">
        <v>1757</v>
      </c>
      <c r="I98" s="24">
        <f t="shared" si="12"/>
        <v>1157</v>
      </c>
      <c r="J98" s="20" t="s">
        <v>67</v>
      </c>
      <c r="K98" s="18"/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/>
      <c r="S98" s="38"/>
      <c r="T98" s="38"/>
      <c r="U98" s="130"/>
      <c r="V98" s="38"/>
      <c r="W98" s="38"/>
      <c r="X98" s="38"/>
      <c r="Y98" s="130"/>
      <c r="Z98" s="38"/>
      <c r="AA98" s="38"/>
      <c r="AB98" s="38"/>
      <c r="AC98" s="131"/>
      <c r="AG98" s="131"/>
      <c r="AH98" s="21">
        <v>0</v>
      </c>
      <c r="AI98" s="35"/>
      <c r="AJ98" s="24">
        <v>0</v>
      </c>
      <c r="AK98" s="24">
        <v>0</v>
      </c>
      <c r="AL98" s="24">
        <v>0</v>
      </c>
      <c r="AM98" s="24">
        <v>0</v>
      </c>
      <c r="AN98" s="24">
        <v>1</v>
      </c>
      <c r="AO98" s="24">
        <v>0</v>
      </c>
      <c r="AP98" s="38"/>
      <c r="AQ98" s="36"/>
      <c r="AR98" s="36"/>
      <c r="AS98" s="36"/>
      <c r="AT98" s="48" t="s">
        <v>55</v>
      </c>
      <c r="AU98" s="35" t="s">
        <v>35</v>
      </c>
      <c r="AV98" s="48">
        <v>180</v>
      </c>
      <c r="AX98" s="49"/>
      <c r="AY98" s="24"/>
      <c r="AZ98" s="49"/>
      <c r="BA98" s="49"/>
      <c r="BB98" s="49"/>
      <c r="BC98" s="49"/>
      <c r="BD98" s="49"/>
      <c r="BE98" s="49"/>
      <c r="BF98" s="49"/>
      <c r="BG98" s="49"/>
      <c r="BH98" s="49"/>
      <c r="BI98" s="75"/>
      <c r="BJ98" s="35"/>
      <c r="BK98" s="24"/>
      <c r="BL98" s="24"/>
      <c r="BM98" s="24"/>
      <c r="BN98" s="21"/>
      <c r="BO98" s="24">
        <v>79.900000000000006</v>
      </c>
      <c r="BP98" s="24">
        <v>78.599999999999994</v>
      </c>
      <c r="BQ98" s="24">
        <v>1009.1</v>
      </c>
      <c r="BR98" s="24">
        <v>1009</v>
      </c>
      <c r="BS98" s="24" t="s">
        <v>66</v>
      </c>
      <c r="BT98" s="24">
        <v>3</v>
      </c>
      <c r="BU98" s="18">
        <v>12.2</v>
      </c>
      <c r="BV98" s="38">
        <v>2</v>
      </c>
      <c r="BW98" s="38" t="s">
        <v>67</v>
      </c>
      <c r="BX98" s="38">
        <v>11</v>
      </c>
      <c r="CC98" s="171">
        <f t="shared" si="7"/>
        <v>0</v>
      </c>
      <c r="CD98" s="171">
        <f t="shared" si="8"/>
        <v>0</v>
      </c>
      <c r="CE98" s="172">
        <f t="shared" si="9"/>
        <v>0</v>
      </c>
      <c r="CF98" s="171">
        <f t="shared" si="10"/>
        <v>0</v>
      </c>
    </row>
    <row r="99" spans="1:84" s="56" customFormat="1" x14ac:dyDescent="0.25">
      <c r="A99" s="54">
        <v>42488</v>
      </c>
      <c r="B99" s="47" t="str">
        <f>RIGHT(YEAR(A100),2)&amp;TEXT(A100-DATE(YEAR(A100),1,0),"000")</f>
        <v>16119</v>
      </c>
      <c r="C99" s="56" t="s">
        <v>42</v>
      </c>
      <c r="D99" s="56" t="s">
        <v>109</v>
      </c>
      <c r="E99" s="57">
        <v>13</v>
      </c>
      <c r="F99" s="57">
        <v>8</v>
      </c>
      <c r="G99" s="57" t="s">
        <v>110</v>
      </c>
      <c r="H99" s="57">
        <v>1745</v>
      </c>
      <c r="I99" s="57">
        <f t="shared" si="12"/>
        <v>1145</v>
      </c>
      <c r="J99" s="20" t="s">
        <v>67</v>
      </c>
      <c r="K99" s="19"/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57"/>
      <c r="S99" s="57"/>
      <c r="T99" s="57"/>
      <c r="U99" s="138"/>
      <c r="V99" s="57"/>
      <c r="W99" s="57"/>
      <c r="X99" s="57"/>
      <c r="Y99" s="138"/>
      <c r="Z99" s="57"/>
      <c r="AA99" s="57"/>
      <c r="AB99" s="57"/>
      <c r="AC99" s="129"/>
      <c r="AG99" s="129"/>
      <c r="AH99" s="58">
        <v>0</v>
      </c>
      <c r="AI99" s="19"/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57"/>
      <c r="AU99" s="19"/>
      <c r="AX99" s="59"/>
      <c r="AY99" s="57"/>
      <c r="AZ99" s="59"/>
      <c r="BA99" s="59"/>
      <c r="BB99" s="59"/>
      <c r="BC99" s="59"/>
      <c r="BD99" s="59"/>
      <c r="BE99" s="59"/>
      <c r="BF99" s="59"/>
      <c r="BG99" s="59"/>
      <c r="BH99" s="59"/>
      <c r="BI99" s="59"/>
      <c r="BJ99" s="19"/>
      <c r="BK99" s="57"/>
      <c r="BL99" s="57"/>
      <c r="BM99" s="57"/>
      <c r="BN99" s="58"/>
      <c r="BO99" s="24">
        <v>79.900000000000006</v>
      </c>
      <c r="BP99" s="24">
        <v>78.599999999999994</v>
      </c>
      <c r="BQ99" s="24">
        <v>1009.1</v>
      </c>
      <c r="BR99" s="24">
        <v>1009</v>
      </c>
      <c r="BS99" s="24" t="s">
        <v>66</v>
      </c>
      <c r="BT99" s="57">
        <v>3</v>
      </c>
      <c r="BU99" s="61">
        <v>14.8</v>
      </c>
      <c r="BV99" s="38">
        <v>2</v>
      </c>
      <c r="BW99" s="38" t="s">
        <v>67</v>
      </c>
      <c r="BX99" s="56">
        <v>11</v>
      </c>
      <c r="CC99" s="171">
        <f t="shared" si="7"/>
        <v>0</v>
      </c>
      <c r="CD99" s="171">
        <f t="shared" si="8"/>
        <v>0</v>
      </c>
      <c r="CE99" s="172">
        <f t="shared" si="9"/>
        <v>0</v>
      </c>
      <c r="CF99" s="171">
        <f t="shared" si="10"/>
        <v>0</v>
      </c>
    </row>
    <row r="100" spans="1:84" s="48" customFormat="1" x14ac:dyDescent="0.25">
      <c r="A100" s="93">
        <v>42488</v>
      </c>
      <c r="B100" s="47" t="str">
        <f t="shared" si="6"/>
        <v>16119</v>
      </c>
      <c r="C100" s="48" t="s">
        <v>42</v>
      </c>
      <c r="D100" s="48" t="s">
        <v>61</v>
      </c>
      <c r="E100" s="24">
        <v>14</v>
      </c>
      <c r="F100" s="24">
        <v>1</v>
      </c>
      <c r="G100" s="24" t="s">
        <v>110</v>
      </c>
      <c r="H100" s="24">
        <v>1800</v>
      </c>
      <c r="I100" s="24">
        <f t="shared" si="12"/>
        <v>1200</v>
      </c>
      <c r="J100" s="20" t="s">
        <v>69</v>
      </c>
      <c r="K100" s="18"/>
      <c r="L100" s="97">
        <v>0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24"/>
      <c r="S100" s="24"/>
      <c r="T100" s="24"/>
      <c r="U100" s="137"/>
      <c r="V100" s="24"/>
      <c r="W100" s="24"/>
      <c r="X100" s="24"/>
      <c r="Y100" s="137"/>
      <c r="Z100" s="24"/>
      <c r="AA100" s="24"/>
      <c r="AB100" s="24"/>
      <c r="AC100" s="131"/>
      <c r="AG100" s="131"/>
      <c r="AH100" s="21">
        <v>0</v>
      </c>
      <c r="AI100" s="35"/>
      <c r="AJ100" s="97">
        <v>0</v>
      </c>
      <c r="AK100" s="97">
        <v>0</v>
      </c>
      <c r="AL100" s="97">
        <v>0</v>
      </c>
      <c r="AM100" s="97">
        <v>0</v>
      </c>
      <c r="AN100" s="97">
        <v>0</v>
      </c>
      <c r="AO100" s="97">
        <v>0</v>
      </c>
      <c r="AP100" s="24"/>
      <c r="AQ100" s="36"/>
      <c r="AR100" s="36"/>
      <c r="AS100" s="36"/>
      <c r="AU100" s="35"/>
      <c r="AX100" s="49"/>
      <c r="AY100" s="24"/>
      <c r="AZ100" s="49"/>
      <c r="BA100" s="49"/>
      <c r="BB100" s="49"/>
      <c r="BC100" s="49"/>
      <c r="BD100" s="49"/>
      <c r="BE100" s="49"/>
      <c r="BF100" s="49"/>
      <c r="BG100" s="49"/>
      <c r="BH100" s="49"/>
      <c r="BI100" s="75"/>
      <c r="BJ100" s="35"/>
      <c r="BK100" s="24"/>
      <c r="BL100" s="24"/>
      <c r="BM100" s="24"/>
      <c r="BN100" s="21"/>
      <c r="BO100" s="147">
        <v>78.3</v>
      </c>
      <c r="BP100" s="97">
        <v>78</v>
      </c>
      <c r="BQ100" s="97">
        <v>1009.5</v>
      </c>
      <c r="BR100" s="97">
        <v>1009.5</v>
      </c>
      <c r="BS100" s="24">
        <v>0</v>
      </c>
      <c r="BT100" s="24">
        <v>3</v>
      </c>
      <c r="BU100" s="35">
        <v>6.3</v>
      </c>
      <c r="BV100" s="35">
        <v>2</v>
      </c>
      <c r="BW100" s="24" t="s">
        <v>67</v>
      </c>
      <c r="BX100" s="38">
        <v>11</v>
      </c>
      <c r="CC100" s="171">
        <f t="shared" si="7"/>
        <v>0</v>
      </c>
      <c r="CD100" s="171">
        <f t="shared" si="8"/>
        <v>0</v>
      </c>
      <c r="CE100" s="172">
        <f t="shared" si="9"/>
        <v>0</v>
      </c>
      <c r="CF100" s="171">
        <f t="shared" si="10"/>
        <v>0</v>
      </c>
    </row>
    <row r="101" spans="1:84" x14ac:dyDescent="0.25">
      <c r="A101" s="93">
        <v>42488</v>
      </c>
      <c r="B101" s="47" t="str">
        <f t="shared" si="6"/>
        <v>16119</v>
      </c>
      <c r="C101" s="48" t="s">
        <v>42</v>
      </c>
      <c r="D101" s="48" t="s">
        <v>61</v>
      </c>
      <c r="E101" s="24">
        <v>14</v>
      </c>
      <c r="F101" s="24">
        <v>2</v>
      </c>
      <c r="G101" s="24" t="s">
        <v>110</v>
      </c>
      <c r="H101" s="24">
        <v>1815</v>
      </c>
      <c r="I101" s="24">
        <f t="shared" si="12"/>
        <v>1215</v>
      </c>
      <c r="J101" s="14" t="s">
        <v>69</v>
      </c>
      <c r="K101" s="9"/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1"/>
      <c r="S101" s="1"/>
      <c r="T101" s="1"/>
      <c r="U101" s="137"/>
      <c r="V101" s="1"/>
      <c r="W101" s="1"/>
      <c r="X101" s="1"/>
      <c r="Y101" s="137"/>
      <c r="Z101" s="1"/>
      <c r="AA101" s="1"/>
      <c r="AB101" s="1"/>
      <c r="AH101" s="15">
        <v>0</v>
      </c>
      <c r="AI101" s="3"/>
      <c r="AJ101" s="38">
        <v>0</v>
      </c>
      <c r="AK101" s="38">
        <v>0</v>
      </c>
      <c r="AL101" s="38">
        <v>0</v>
      </c>
      <c r="AM101" s="38">
        <v>0</v>
      </c>
      <c r="AN101" s="38">
        <v>1</v>
      </c>
      <c r="AO101" s="38">
        <v>1</v>
      </c>
      <c r="AP101" s="1"/>
      <c r="AQ101" s="12"/>
      <c r="AR101" s="12"/>
      <c r="AS101" s="12"/>
      <c r="AT101" t="s">
        <v>22</v>
      </c>
      <c r="AU101" s="3" t="s">
        <v>22</v>
      </c>
      <c r="AV101">
        <v>230</v>
      </c>
      <c r="AW101" s="16"/>
      <c r="AX101" s="22"/>
      <c r="AY101" s="1"/>
      <c r="AZ101" s="22"/>
      <c r="BA101" s="22"/>
      <c r="BB101" s="22"/>
      <c r="BC101" s="22"/>
      <c r="BD101" s="22"/>
      <c r="BE101" s="22"/>
      <c r="BF101" s="22"/>
      <c r="BG101" s="22"/>
      <c r="BH101" s="22"/>
      <c r="BI101" s="42"/>
      <c r="BJ101" s="3"/>
      <c r="BK101" s="1"/>
      <c r="BL101" s="1"/>
      <c r="BM101" s="1"/>
      <c r="BN101" s="15"/>
      <c r="BO101" s="120">
        <v>78.3</v>
      </c>
      <c r="BP101" s="38">
        <v>78</v>
      </c>
      <c r="BQ101" s="38">
        <v>1009.5</v>
      </c>
      <c r="BR101" s="38">
        <v>1009.5</v>
      </c>
      <c r="BS101" s="1">
        <v>0</v>
      </c>
      <c r="BT101" s="1">
        <v>2</v>
      </c>
      <c r="BU101" s="35">
        <v>2.7</v>
      </c>
      <c r="BV101" s="35">
        <v>2</v>
      </c>
      <c r="BW101" s="1" t="s">
        <v>67</v>
      </c>
      <c r="BX101" s="38">
        <v>11</v>
      </c>
      <c r="CC101" s="171">
        <f t="shared" si="7"/>
        <v>0</v>
      </c>
      <c r="CD101" s="171">
        <f t="shared" si="8"/>
        <v>0</v>
      </c>
      <c r="CE101" s="172">
        <f t="shared" si="9"/>
        <v>0</v>
      </c>
      <c r="CF101" s="171">
        <f t="shared" si="10"/>
        <v>0</v>
      </c>
    </row>
    <row r="102" spans="1:84" x14ac:dyDescent="0.25">
      <c r="A102" s="93">
        <v>42488</v>
      </c>
      <c r="B102" s="47" t="str">
        <f t="shared" si="6"/>
        <v>16119</v>
      </c>
      <c r="C102" s="48" t="s">
        <v>42</v>
      </c>
      <c r="D102" s="48" t="s">
        <v>61</v>
      </c>
      <c r="E102" s="24">
        <v>14</v>
      </c>
      <c r="F102" s="24">
        <v>3</v>
      </c>
      <c r="G102" s="24" t="s">
        <v>110</v>
      </c>
      <c r="H102" s="24">
        <v>1831</v>
      </c>
      <c r="I102" s="24">
        <f t="shared" si="12"/>
        <v>1231</v>
      </c>
      <c r="J102" s="14" t="s">
        <v>69</v>
      </c>
      <c r="K102" s="9"/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1"/>
      <c r="S102" s="1"/>
      <c r="T102" s="1"/>
      <c r="U102" s="137"/>
      <c r="V102" s="1"/>
      <c r="W102" s="1"/>
      <c r="X102" s="1"/>
      <c r="Y102" s="137"/>
      <c r="Z102" s="1"/>
      <c r="AA102" s="1"/>
      <c r="AB102" s="1"/>
      <c r="AH102" s="15">
        <v>0</v>
      </c>
      <c r="AI102" s="3"/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1"/>
      <c r="AQ102" s="12"/>
      <c r="AR102" s="12"/>
      <c r="AS102" s="12"/>
      <c r="AU102" s="3"/>
      <c r="AW102" s="16"/>
      <c r="AX102" s="22"/>
      <c r="AY102" s="1"/>
      <c r="AZ102" s="22"/>
      <c r="BA102" s="22"/>
      <c r="BB102" s="22"/>
      <c r="BC102" s="22"/>
      <c r="BD102" s="22"/>
      <c r="BE102" s="22"/>
      <c r="BF102" s="22"/>
      <c r="BG102" s="22"/>
      <c r="BH102" s="22"/>
      <c r="BI102" s="42"/>
      <c r="BJ102" s="3"/>
      <c r="BK102" s="1"/>
      <c r="BL102" s="1"/>
      <c r="BM102" s="1"/>
      <c r="BN102" s="15"/>
      <c r="BO102" s="120">
        <v>78.3</v>
      </c>
      <c r="BP102" s="38">
        <v>78</v>
      </c>
      <c r="BQ102" s="38">
        <v>1009.5</v>
      </c>
      <c r="BR102" s="38">
        <v>1009.5</v>
      </c>
      <c r="BS102" s="1">
        <v>0</v>
      </c>
      <c r="BT102" s="1">
        <v>2</v>
      </c>
      <c r="BU102" s="35">
        <v>3.6</v>
      </c>
      <c r="BV102" s="35">
        <v>2</v>
      </c>
      <c r="BW102" s="1" t="s">
        <v>67</v>
      </c>
      <c r="BX102" s="38">
        <v>11</v>
      </c>
      <c r="CC102" s="171">
        <f t="shared" si="7"/>
        <v>0</v>
      </c>
      <c r="CD102" s="171">
        <f t="shared" si="8"/>
        <v>0</v>
      </c>
      <c r="CE102" s="172">
        <f t="shared" si="9"/>
        <v>0</v>
      </c>
      <c r="CF102" s="171">
        <f t="shared" si="10"/>
        <v>0</v>
      </c>
    </row>
    <row r="103" spans="1:84" x14ac:dyDescent="0.25">
      <c r="A103" s="93">
        <v>42488</v>
      </c>
      <c r="B103" s="47" t="str">
        <f t="shared" si="6"/>
        <v>16119</v>
      </c>
      <c r="C103" s="48" t="s">
        <v>42</v>
      </c>
      <c r="D103" s="48" t="s">
        <v>61</v>
      </c>
      <c r="E103" s="24">
        <v>14</v>
      </c>
      <c r="F103" s="24">
        <v>4</v>
      </c>
      <c r="G103" s="24" t="s">
        <v>110</v>
      </c>
      <c r="H103" s="24">
        <v>1843</v>
      </c>
      <c r="I103" s="24">
        <f t="shared" si="12"/>
        <v>1243</v>
      </c>
      <c r="J103" s="14" t="s">
        <v>69</v>
      </c>
      <c r="K103" s="9"/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1"/>
      <c r="S103" s="1"/>
      <c r="T103" s="1"/>
      <c r="U103" s="137"/>
      <c r="V103" s="1"/>
      <c r="W103" s="1"/>
      <c r="X103" s="1"/>
      <c r="Y103" s="137"/>
      <c r="Z103" s="1"/>
      <c r="AA103" s="1"/>
      <c r="AB103" s="1"/>
      <c r="AH103" s="15">
        <v>0</v>
      </c>
      <c r="AI103" s="3"/>
      <c r="AJ103" s="38"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v>0</v>
      </c>
      <c r="AP103" s="1"/>
      <c r="AQ103" s="12"/>
      <c r="AR103" s="12"/>
      <c r="AS103" s="12"/>
      <c r="AU103" s="3"/>
      <c r="AW103" s="16"/>
      <c r="AX103" s="22"/>
      <c r="AY103" s="1"/>
      <c r="AZ103" s="22"/>
      <c r="BA103" s="22"/>
      <c r="BB103" s="22"/>
      <c r="BC103" s="22"/>
      <c r="BD103" s="22"/>
      <c r="BE103" s="22"/>
      <c r="BF103" s="22"/>
      <c r="BG103" s="22"/>
      <c r="BH103" s="22"/>
      <c r="BI103" s="42"/>
      <c r="BJ103" s="3"/>
      <c r="BK103" s="1"/>
      <c r="BL103" s="1"/>
      <c r="BM103" s="1"/>
      <c r="BN103" s="15"/>
      <c r="BO103" s="120">
        <v>78.3</v>
      </c>
      <c r="BP103" s="38">
        <v>78</v>
      </c>
      <c r="BQ103" s="38">
        <v>1009.5</v>
      </c>
      <c r="BR103" s="38">
        <v>1009.5</v>
      </c>
      <c r="BS103" s="1">
        <v>0</v>
      </c>
      <c r="BT103" s="1">
        <v>2</v>
      </c>
      <c r="BU103" s="35">
        <v>6.2</v>
      </c>
      <c r="BV103" s="35">
        <v>1</v>
      </c>
      <c r="BW103" s="1" t="s">
        <v>67</v>
      </c>
      <c r="BX103" s="38">
        <v>11</v>
      </c>
      <c r="CC103" s="171">
        <f t="shared" si="7"/>
        <v>0</v>
      </c>
      <c r="CD103" s="171">
        <f t="shared" si="8"/>
        <v>0</v>
      </c>
      <c r="CE103" s="172">
        <f t="shared" si="9"/>
        <v>0</v>
      </c>
      <c r="CF103" s="171">
        <f t="shared" si="10"/>
        <v>0</v>
      </c>
    </row>
    <row r="104" spans="1:84" x14ac:dyDescent="0.25">
      <c r="A104" s="93">
        <v>42488</v>
      </c>
      <c r="B104" s="47" t="str">
        <f t="shared" si="6"/>
        <v>16119</v>
      </c>
      <c r="C104" s="48" t="s">
        <v>42</v>
      </c>
      <c r="D104" s="48" t="s">
        <v>61</v>
      </c>
      <c r="E104" s="24">
        <v>14</v>
      </c>
      <c r="F104" s="24">
        <v>5</v>
      </c>
      <c r="G104" s="24" t="s">
        <v>110</v>
      </c>
      <c r="H104" s="24">
        <v>1857</v>
      </c>
      <c r="I104" s="24">
        <f t="shared" si="12"/>
        <v>1257</v>
      </c>
      <c r="J104" s="14" t="s">
        <v>69</v>
      </c>
      <c r="K104" s="9"/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1"/>
      <c r="S104" s="1"/>
      <c r="T104" s="1"/>
      <c r="U104" s="137"/>
      <c r="V104" s="1"/>
      <c r="W104" s="1"/>
      <c r="X104" s="1"/>
      <c r="Y104" s="137"/>
      <c r="Z104" s="1"/>
      <c r="AA104" s="1"/>
      <c r="AB104" s="1"/>
      <c r="AH104" s="15">
        <v>0</v>
      </c>
      <c r="AI104" s="3"/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1"/>
      <c r="AQ104" s="12"/>
      <c r="AR104" s="12"/>
      <c r="AS104" s="12"/>
      <c r="AU104" s="3"/>
      <c r="AW104" s="16"/>
      <c r="AX104" s="22"/>
      <c r="AY104" s="1"/>
      <c r="AZ104" s="22"/>
      <c r="BA104" s="22"/>
      <c r="BB104" s="22"/>
      <c r="BC104" s="22"/>
      <c r="BD104" s="22"/>
      <c r="BE104" s="22"/>
      <c r="BF104" s="22"/>
      <c r="BG104" s="22"/>
      <c r="BH104" s="22"/>
      <c r="BI104" s="42"/>
      <c r="BJ104" s="3"/>
      <c r="BK104" s="1"/>
      <c r="BL104" s="1"/>
      <c r="BM104" s="1"/>
      <c r="BN104" s="15"/>
      <c r="BO104" s="120">
        <v>78.3</v>
      </c>
      <c r="BP104" s="38">
        <v>78</v>
      </c>
      <c r="BQ104" s="38">
        <v>1009.5</v>
      </c>
      <c r="BR104" s="38">
        <v>1009.5</v>
      </c>
      <c r="BS104" s="1">
        <v>0</v>
      </c>
      <c r="BT104" s="1">
        <v>2</v>
      </c>
      <c r="BU104" s="35">
        <v>8.8000000000000007</v>
      </c>
      <c r="BV104" s="35">
        <v>1</v>
      </c>
      <c r="BW104" s="1" t="s">
        <v>67</v>
      </c>
      <c r="BX104" s="38">
        <v>11</v>
      </c>
      <c r="CC104" s="171">
        <f t="shared" si="7"/>
        <v>0</v>
      </c>
      <c r="CD104" s="171">
        <f t="shared" si="8"/>
        <v>0</v>
      </c>
      <c r="CE104" s="172">
        <f t="shared" si="9"/>
        <v>0</v>
      </c>
      <c r="CF104" s="171">
        <f t="shared" si="10"/>
        <v>0</v>
      </c>
    </row>
    <row r="105" spans="1:84" x14ac:dyDescent="0.25">
      <c r="A105" s="93">
        <v>42488</v>
      </c>
      <c r="B105" s="47" t="str">
        <f t="shared" si="6"/>
        <v>16119</v>
      </c>
      <c r="C105" s="48" t="s">
        <v>42</v>
      </c>
      <c r="D105" s="48" t="s">
        <v>61</v>
      </c>
      <c r="E105" s="24">
        <v>14</v>
      </c>
      <c r="F105" s="24">
        <v>6</v>
      </c>
      <c r="G105" s="24" t="s">
        <v>110</v>
      </c>
      <c r="H105" s="24">
        <v>1910</v>
      </c>
      <c r="I105" s="24">
        <f t="shared" si="12"/>
        <v>1310</v>
      </c>
      <c r="J105" s="14" t="s">
        <v>69</v>
      </c>
      <c r="K105" s="9"/>
      <c r="L105" s="38">
        <v>0</v>
      </c>
      <c r="M105" s="38">
        <v>0</v>
      </c>
      <c r="N105" s="38">
        <v>0</v>
      </c>
      <c r="O105" s="38">
        <v>0</v>
      </c>
      <c r="P105" s="38">
        <v>0</v>
      </c>
      <c r="Q105" s="38">
        <v>0</v>
      </c>
      <c r="R105" s="1"/>
      <c r="S105" s="1"/>
      <c r="T105" s="1"/>
      <c r="U105" s="137"/>
      <c r="V105" s="1"/>
      <c r="W105" s="1"/>
      <c r="X105" s="1"/>
      <c r="Y105" s="137"/>
      <c r="Z105" s="1"/>
      <c r="AA105" s="1"/>
      <c r="AB105" s="1"/>
      <c r="AH105" s="15">
        <v>0</v>
      </c>
      <c r="AI105" s="3"/>
      <c r="AJ105" s="38">
        <v>0</v>
      </c>
      <c r="AK105" s="38">
        <v>0</v>
      </c>
      <c r="AL105" s="38">
        <v>0</v>
      </c>
      <c r="AM105" s="38">
        <v>0</v>
      </c>
      <c r="AN105" s="38">
        <v>0</v>
      </c>
      <c r="AO105" s="38">
        <v>0</v>
      </c>
      <c r="AP105" s="1"/>
      <c r="AQ105" s="12"/>
      <c r="AR105" s="12"/>
      <c r="AS105" s="12"/>
      <c r="AU105" s="3"/>
      <c r="AW105" s="16"/>
      <c r="AX105" s="22"/>
      <c r="AY105" s="1"/>
      <c r="AZ105" s="22"/>
      <c r="BA105" s="22"/>
      <c r="BB105" s="22"/>
      <c r="BC105" s="22"/>
      <c r="BD105" s="22"/>
      <c r="BE105" s="22"/>
      <c r="BF105" s="22"/>
      <c r="BG105" s="22"/>
      <c r="BH105" s="22"/>
      <c r="BI105" s="42"/>
      <c r="BJ105" s="3"/>
      <c r="BK105" s="1"/>
      <c r="BL105" s="1"/>
      <c r="BM105" s="1"/>
      <c r="BN105" s="15"/>
      <c r="BO105" s="120">
        <v>78.3</v>
      </c>
      <c r="BP105" s="38">
        <v>78</v>
      </c>
      <c r="BQ105" s="38">
        <v>1009.5</v>
      </c>
      <c r="BR105" s="38">
        <v>1009.5</v>
      </c>
      <c r="BS105" s="1">
        <v>1</v>
      </c>
      <c r="BT105" s="1">
        <v>2</v>
      </c>
      <c r="BU105" s="35">
        <v>11.3</v>
      </c>
      <c r="BV105" s="35">
        <v>1</v>
      </c>
      <c r="BW105" s="1" t="s">
        <v>67</v>
      </c>
      <c r="BX105" s="38">
        <v>11</v>
      </c>
      <c r="CC105" s="171">
        <f t="shared" si="7"/>
        <v>0</v>
      </c>
      <c r="CD105" s="171">
        <f t="shared" si="8"/>
        <v>0</v>
      </c>
      <c r="CE105" s="172">
        <f t="shared" si="9"/>
        <v>0</v>
      </c>
      <c r="CF105" s="171">
        <f t="shared" si="10"/>
        <v>0</v>
      </c>
    </row>
    <row r="106" spans="1:84" x14ac:dyDescent="0.25">
      <c r="A106" s="93">
        <v>42488</v>
      </c>
      <c r="B106" s="47" t="str">
        <f t="shared" si="6"/>
        <v>16119</v>
      </c>
      <c r="C106" s="48" t="s">
        <v>42</v>
      </c>
      <c r="D106" s="48" t="s">
        <v>61</v>
      </c>
      <c r="E106" s="24">
        <v>14</v>
      </c>
      <c r="F106" s="24">
        <v>7</v>
      </c>
      <c r="G106" s="24" t="s">
        <v>110</v>
      </c>
      <c r="H106" s="24">
        <v>1925</v>
      </c>
      <c r="I106" s="24">
        <f t="shared" si="12"/>
        <v>1325</v>
      </c>
      <c r="J106" s="14" t="s">
        <v>69</v>
      </c>
      <c r="K106" s="9"/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1"/>
      <c r="S106" s="1"/>
      <c r="T106" s="1"/>
      <c r="U106" s="137"/>
      <c r="V106" s="1"/>
      <c r="W106" s="1"/>
      <c r="X106" s="1"/>
      <c r="Y106" s="137"/>
      <c r="Z106" s="1"/>
      <c r="AA106" s="1"/>
      <c r="AB106" s="1"/>
      <c r="AH106" s="15">
        <v>0</v>
      </c>
      <c r="AI106" s="3"/>
      <c r="AJ106" s="38">
        <v>0</v>
      </c>
      <c r="AK106" s="38">
        <v>0</v>
      </c>
      <c r="AL106" s="38">
        <v>0</v>
      </c>
      <c r="AM106" s="38">
        <v>0</v>
      </c>
      <c r="AN106" s="38">
        <v>0</v>
      </c>
      <c r="AO106" s="38">
        <v>0</v>
      </c>
      <c r="AP106" s="1"/>
      <c r="AQ106" s="12"/>
      <c r="AR106" s="12"/>
      <c r="AS106" s="12"/>
      <c r="AU106" s="3"/>
      <c r="AW106" s="16"/>
      <c r="AX106" s="22"/>
      <c r="AY106" s="1"/>
      <c r="AZ106" s="22"/>
      <c r="BA106" s="22"/>
      <c r="BB106" s="22"/>
      <c r="BC106" s="22"/>
      <c r="BD106" s="22"/>
      <c r="BE106" s="22"/>
      <c r="BF106" s="22"/>
      <c r="BG106" s="22"/>
      <c r="BH106" s="22"/>
      <c r="BI106" s="42"/>
      <c r="BJ106" s="3"/>
      <c r="BK106" s="1"/>
      <c r="BL106" s="1"/>
      <c r="BM106" s="1"/>
      <c r="BN106" s="15"/>
      <c r="BO106" s="120">
        <v>78.3</v>
      </c>
      <c r="BP106" s="38">
        <v>78</v>
      </c>
      <c r="BQ106" s="38">
        <v>1009.5</v>
      </c>
      <c r="BR106" s="38">
        <v>1009.5</v>
      </c>
      <c r="BS106" s="1">
        <v>1</v>
      </c>
      <c r="BT106" s="1">
        <v>3</v>
      </c>
      <c r="BU106" s="35">
        <v>17</v>
      </c>
      <c r="BV106" s="35">
        <v>2</v>
      </c>
      <c r="BW106" s="1" t="s">
        <v>67</v>
      </c>
      <c r="BX106" s="38">
        <v>11</v>
      </c>
      <c r="CC106" s="171">
        <f t="shared" si="7"/>
        <v>0</v>
      </c>
      <c r="CD106" s="171">
        <f t="shared" si="8"/>
        <v>0</v>
      </c>
      <c r="CE106" s="172">
        <f t="shared" si="9"/>
        <v>0</v>
      </c>
      <c r="CF106" s="171">
        <f t="shared" si="10"/>
        <v>0</v>
      </c>
    </row>
    <row r="107" spans="1:84" x14ac:dyDescent="0.25">
      <c r="A107" s="93">
        <v>42488</v>
      </c>
      <c r="B107" s="47" t="str">
        <f t="shared" si="6"/>
        <v>16119</v>
      </c>
      <c r="C107" s="48" t="s">
        <v>42</v>
      </c>
      <c r="D107" s="48" t="s">
        <v>61</v>
      </c>
      <c r="E107" s="24">
        <v>14</v>
      </c>
      <c r="F107" s="24">
        <v>8</v>
      </c>
      <c r="G107" s="24" t="s">
        <v>110</v>
      </c>
      <c r="H107" s="24">
        <v>1937</v>
      </c>
      <c r="I107" s="24">
        <f t="shared" si="12"/>
        <v>1337</v>
      </c>
      <c r="J107" s="14" t="s">
        <v>69</v>
      </c>
      <c r="K107" s="9"/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1"/>
      <c r="S107" s="1"/>
      <c r="T107" s="1"/>
      <c r="U107" s="137"/>
      <c r="V107" s="1"/>
      <c r="W107" s="1"/>
      <c r="X107" s="1"/>
      <c r="Y107" s="137"/>
      <c r="Z107" s="1"/>
      <c r="AA107" s="1"/>
      <c r="AB107" s="1"/>
      <c r="AH107" s="15">
        <v>0</v>
      </c>
      <c r="AI107" s="3"/>
      <c r="AJ107" s="38">
        <v>0</v>
      </c>
      <c r="AK107" s="38">
        <v>0</v>
      </c>
      <c r="AL107" s="38">
        <v>0</v>
      </c>
      <c r="AM107" s="38">
        <v>0</v>
      </c>
      <c r="AN107" s="38">
        <v>0</v>
      </c>
      <c r="AO107" s="38">
        <v>0</v>
      </c>
      <c r="AP107" s="1"/>
      <c r="AQ107" s="12"/>
      <c r="AR107" s="12"/>
      <c r="AS107" s="12"/>
      <c r="AU107" s="3"/>
      <c r="AW107" s="16"/>
      <c r="AX107" s="22"/>
      <c r="AY107" s="1"/>
      <c r="AZ107" s="22"/>
      <c r="BA107" s="22"/>
      <c r="BB107" s="22"/>
      <c r="BC107" s="22"/>
      <c r="BD107" s="22"/>
      <c r="BE107" s="22"/>
      <c r="BF107" s="22"/>
      <c r="BG107" s="22"/>
      <c r="BH107" s="22"/>
      <c r="BI107" s="42"/>
      <c r="BJ107" s="3"/>
      <c r="BK107" s="1"/>
      <c r="BL107" s="1"/>
      <c r="BM107" s="1"/>
      <c r="BN107" s="15"/>
      <c r="BO107" s="120">
        <v>78.3</v>
      </c>
      <c r="BP107" s="38">
        <v>78</v>
      </c>
      <c r="BQ107" s="38">
        <v>1009.5</v>
      </c>
      <c r="BR107" s="38">
        <v>1009.5</v>
      </c>
      <c r="BS107" s="1">
        <v>1</v>
      </c>
      <c r="BT107" s="1">
        <v>3</v>
      </c>
      <c r="BU107" s="35">
        <v>12.5</v>
      </c>
      <c r="BV107" s="35">
        <v>2</v>
      </c>
      <c r="BW107" s="1" t="s">
        <v>67</v>
      </c>
      <c r="BX107" s="38">
        <v>11</v>
      </c>
      <c r="CC107" s="171">
        <f t="shared" si="7"/>
        <v>0</v>
      </c>
      <c r="CD107" s="171">
        <f t="shared" si="8"/>
        <v>0</v>
      </c>
      <c r="CE107" s="172">
        <f t="shared" si="9"/>
        <v>0</v>
      </c>
      <c r="CF107" s="171">
        <f t="shared" si="10"/>
        <v>0</v>
      </c>
    </row>
    <row r="108" spans="1:84" s="68" customFormat="1" x14ac:dyDescent="0.25">
      <c r="A108" s="54">
        <v>42488</v>
      </c>
      <c r="B108" s="55" t="str">
        <f t="shared" si="6"/>
        <v>16119</v>
      </c>
      <c r="C108" s="56" t="s">
        <v>42</v>
      </c>
      <c r="D108" s="56" t="s">
        <v>61</v>
      </c>
      <c r="E108" s="57">
        <v>14</v>
      </c>
      <c r="F108" s="57">
        <v>9</v>
      </c>
      <c r="G108" s="57" t="s">
        <v>110</v>
      </c>
      <c r="H108" s="57">
        <v>1949</v>
      </c>
      <c r="I108" s="57">
        <f t="shared" si="12"/>
        <v>1349</v>
      </c>
      <c r="J108" s="39" t="s">
        <v>69</v>
      </c>
      <c r="K108" s="5"/>
      <c r="L108" s="57">
        <v>0</v>
      </c>
      <c r="M108" s="57">
        <v>0</v>
      </c>
      <c r="N108" s="57">
        <v>0</v>
      </c>
      <c r="O108" s="57">
        <v>0</v>
      </c>
      <c r="P108" s="57">
        <v>0</v>
      </c>
      <c r="Q108" s="57">
        <v>0</v>
      </c>
      <c r="R108" s="69"/>
      <c r="S108" s="69"/>
      <c r="T108" s="69"/>
      <c r="U108" s="138"/>
      <c r="V108" s="69"/>
      <c r="W108" s="69"/>
      <c r="X108" s="69"/>
      <c r="Y108" s="138"/>
      <c r="Z108" s="69"/>
      <c r="AA108" s="69"/>
      <c r="AB108" s="69"/>
      <c r="AC108" s="129"/>
      <c r="AG108" s="129"/>
      <c r="AH108" s="71">
        <v>0</v>
      </c>
      <c r="AI108" s="5"/>
      <c r="AJ108" s="57">
        <v>0</v>
      </c>
      <c r="AK108" s="57">
        <v>0</v>
      </c>
      <c r="AL108" s="57">
        <v>0</v>
      </c>
      <c r="AM108" s="57">
        <v>0</v>
      </c>
      <c r="AN108" s="57">
        <v>0</v>
      </c>
      <c r="AO108" s="57">
        <v>0</v>
      </c>
      <c r="AP108" s="69"/>
      <c r="AU108" s="5"/>
      <c r="AW108" s="72"/>
      <c r="AX108" s="73"/>
      <c r="AY108" s="69"/>
      <c r="AZ108" s="73"/>
      <c r="BA108" s="73"/>
      <c r="BB108" s="73"/>
      <c r="BC108" s="73"/>
      <c r="BD108" s="73"/>
      <c r="BE108" s="73"/>
      <c r="BF108" s="73"/>
      <c r="BG108" s="73"/>
      <c r="BH108" s="73"/>
      <c r="BI108" s="73"/>
      <c r="BJ108" s="5"/>
      <c r="BK108" s="69"/>
      <c r="BL108" s="69"/>
      <c r="BM108" s="69"/>
      <c r="BN108" s="71"/>
      <c r="BO108" s="113">
        <v>78.3</v>
      </c>
      <c r="BP108" s="57">
        <v>78</v>
      </c>
      <c r="BQ108" s="57">
        <v>1009.5</v>
      </c>
      <c r="BR108" s="57">
        <v>1009.5</v>
      </c>
      <c r="BS108" s="69">
        <v>1</v>
      </c>
      <c r="BT108" s="69">
        <v>2</v>
      </c>
      <c r="BU108" s="61">
        <v>8.8000000000000007</v>
      </c>
      <c r="BV108" s="57">
        <v>2</v>
      </c>
      <c r="BW108" s="69" t="s">
        <v>67</v>
      </c>
      <c r="BX108" s="68">
        <v>11</v>
      </c>
      <c r="CC108" s="171">
        <f t="shared" si="7"/>
        <v>0</v>
      </c>
      <c r="CD108" s="171">
        <f t="shared" si="8"/>
        <v>0</v>
      </c>
      <c r="CE108" s="172">
        <f t="shared" si="9"/>
        <v>0</v>
      </c>
      <c r="CF108" s="171">
        <f t="shared" si="10"/>
        <v>0</v>
      </c>
    </row>
    <row r="109" spans="1:84" x14ac:dyDescent="0.25">
      <c r="AE109" s="83" t="s">
        <v>70</v>
      </c>
      <c r="AF109" s="83" t="s">
        <v>71</v>
      </c>
      <c r="AH109" s="15">
        <f>COUNT(AH4:AH108)</f>
        <v>103</v>
      </c>
      <c r="BI109" s="12"/>
      <c r="BN109" s="28"/>
    </row>
    <row r="110" spans="1:84" x14ac:dyDescent="0.25">
      <c r="AE110" s="83" t="s">
        <v>72</v>
      </c>
      <c r="AF110" s="83" t="s">
        <v>73</v>
      </c>
      <c r="AH110" s="15">
        <f>SUM(AH4:AH108)</f>
        <v>12</v>
      </c>
      <c r="BI110" s="12"/>
      <c r="BN110" s="28"/>
    </row>
    <row r="111" spans="1:84" x14ac:dyDescent="0.25">
      <c r="AE111" s="83"/>
      <c r="AF111" s="83" t="s">
        <v>74</v>
      </c>
      <c r="AH111" s="15">
        <f>COUNT(L4:L108)</f>
        <v>103</v>
      </c>
      <c r="BI111" s="12"/>
      <c r="BN111" s="28"/>
    </row>
    <row r="112" spans="1:84" x14ac:dyDescent="0.25">
      <c r="AH112" s="15"/>
      <c r="BI112" s="12"/>
      <c r="BN112" s="28"/>
    </row>
    <row r="113" spans="34:66" x14ac:dyDescent="0.25">
      <c r="AH113" s="15"/>
      <c r="BI113" s="12"/>
      <c r="BN113" s="28"/>
    </row>
    <row r="114" spans="34:66" x14ac:dyDescent="0.25">
      <c r="AH114" s="15"/>
      <c r="BI114" s="12"/>
      <c r="BN114" s="28"/>
    </row>
    <row r="115" spans="34:66" x14ac:dyDescent="0.25">
      <c r="AH115" s="15"/>
      <c r="BI115" s="12"/>
      <c r="BN115" s="28"/>
    </row>
    <row r="116" spans="34:66" x14ac:dyDescent="0.25">
      <c r="AH116" s="15"/>
      <c r="BI116" s="12"/>
      <c r="BN116" s="28"/>
    </row>
    <row r="117" spans="34:66" x14ac:dyDescent="0.25">
      <c r="AH117" s="15"/>
      <c r="BI117" s="12"/>
      <c r="BN117" s="28"/>
    </row>
    <row r="118" spans="34:66" x14ac:dyDescent="0.25">
      <c r="AH118" s="15"/>
      <c r="BI118" s="12"/>
      <c r="BN118" s="28"/>
    </row>
    <row r="119" spans="34:66" x14ac:dyDescent="0.25">
      <c r="AH119" s="15"/>
      <c r="BI119" s="12"/>
      <c r="BN119" s="28"/>
    </row>
    <row r="120" spans="34:66" x14ac:dyDescent="0.25">
      <c r="AH120" s="15"/>
      <c r="BI120" s="12"/>
      <c r="BN120" s="28"/>
    </row>
    <row r="121" spans="34:66" x14ac:dyDescent="0.25">
      <c r="AH121" s="15"/>
      <c r="BI121" s="12"/>
      <c r="BN121" s="28"/>
    </row>
    <row r="122" spans="34:66" x14ac:dyDescent="0.25">
      <c r="AH122" s="15"/>
      <c r="BI122" s="12"/>
      <c r="BN122" s="28"/>
    </row>
    <row r="123" spans="34:66" x14ac:dyDescent="0.25">
      <c r="AH123" s="15"/>
      <c r="BI123" s="12"/>
      <c r="BN123" s="28"/>
    </row>
    <row r="124" spans="34:66" x14ac:dyDescent="0.25">
      <c r="AH124" s="15"/>
      <c r="BI124" s="12"/>
      <c r="BN124" s="28"/>
    </row>
    <row r="125" spans="34:66" x14ac:dyDescent="0.25">
      <c r="AH125" s="15"/>
      <c r="BI125" s="12"/>
      <c r="BN125" s="28"/>
    </row>
    <row r="126" spans="34:66" x14ac:dyDescent="0.25">
      <c r="AH126" s="15"/>
      <c r="BI126" s="12"/>
      <c r="BN126" s="28"/>
    </row>
    <row r="127" spans="34:66" x14ac:dyDescent="0.25">
      <c r="AH127" s="15"/>
      <c r="BI127" s="12"/>
      <c r="BN127" s="28"/>
    </row>
    <row r="128" spans="34:66" x14ac:dyDescent="0.25">
      <c r="AH128" s="15"/>
      <c r="BI128" s="12"/>
      <c r="BN128" s="28"/>
    </row>
    <row r="129" spans="34:66" x14ac:dyDescent="0.25">
      <c r="AH129" s="15"/>
      <c r="BI129" s="12"/>
      <c r="BN129" s="28"/>
    </row>
    <row r="130" spans="34:66" x14ac:dyDescent="0.25">
      <c r="AH130" s="15"/>
      <c r="BI130" s="12"/>
      <c r="BN130" s="28"/>
    </row>
    <row r="131" spans="34:66" x14ac:dyDescent="0.25">
      <c r="AH131" s="15"/>
      <c r="BI131" s="12"/>
      <c r="BN131" s="28"/>
    </row>
    <row r="132" spans="34:66" x14ac:dyDescent="0.25">
      <c r="AH132" s="15"/>
      <c r="BI132" s="12"/>
      <c r="BN132" s="28"/>
    </row>
    <row r="133" spans="34:66" x14ac:dyDescent="0.25">
      <c r="AH133" s="15"/>
      <c r="BI133" s="12"/>
      <c r="BN133" s="28"/>
    </row>
    <row r="134" spans="34:66" x14ac:dyDescent="0.25">
      <c r="AH134" s="15"/>
      <c r="BI134" s="12"/>
      <c r="BN134" s="28"/>
    </row>
    <row r="135" spans="34:66" x14ac:dyDescent="0.25">
      <c r="AH135" s="15"/>
      <c r="BI135" s="12"/>
      <c r="BN135" s="28"/>
    </row>
    <row r="136" spans="34:66" x14ac:dyDescent="0.25">
      <c r="AH136" s="15"/>
      <c r="BI136" s="12"/>
      <c r="BN136" s="28"/>
    </row>
    <row r="137" spans="34:66" x14ac:dyDescent="0.25">
      <c r="AH137" s="15"/>
      <c r="BI137" s="12"/>
      <c r="BN137" s="28"/>
    </row>
    <row r="138" spans="34:66" x14ac:dyDescent="0.25">
      <c r="AH138" s="15"/>
      <c r="BI138" s="12"/>
      <c r="BN138" s="28"/>
    </row>
    <row r="139" spans="34:66" x14ac:dyDescent="0.25">
      <c r="AH139" s="15"/>
      <c r="BI139" s="12"/>
      <c r="BN139" s="28"/>
    </row>
    <row r="140" spans="34:66" x14ac:dyDescent="0.25">
      <c r="AH140" s="15"/>
      <c r="BI140" s="12"/>
      <c r="BN140" s="28"/>
    </row>
    <row r="141" spans="34:66" x14ac:dyDescent="0.25">
      <c r="AH141" s="15"/>
      <c r="BI141" s="12"/>
      <c r="BN141" s="28"/>
    </row>
    <row r="142" spans="34:66" x14ac:dyDescent="0.25">
      <c r="AH142" s="15"/>
      <c r="BI142" s="12"/>
      <c r="BN142" s="28"/>
    </row>
    <row r="143" spans="34:66" x14ac:dyDescent="0.25">
      <c r="AH143" s="15"/>
      <c r="BI143" s="12"/>
      <c r="BN143" s="28"/>
    </row>
    <row r="144" spans="34:66" x14ac:dyDescent="0.25">
      <c r="AH144" s="15"/>
      <c r="BI144" s="12"/>
      <c r="BN144" s="28"/>
    </row>
    <row r="145" spans="34:66" x14ac:dyDescent="0.25">
      <c r="AH145" s="15"/>
      <c r="BI145" s="12"/>
      <c r="BN145" s="28"/>
    </row>
    <row r="146" spans="34:66" x14ac:dyDescent="0.25">
      <c r="AH146" s="15"/>
      <c r="BI146" s="12"/>
      <c r="BN146" s="28"/>
    </row>
    <row r="147" spans="34:66" x14ac:dyDescent="0.25">
      <c r="AH147" s="15"/>
      <c r="BI147" s="12"/>
      <c r="BN147" s="28"/>
    </row>
    <row r="148" spans="34:66" x14ac:dyDescent="0.25">
      <c r="AH148" s="15"/>
      <c r="BI148" s="12"/>
      <c r="BN148" s="28"/>
    </row>
    <row r="149" spans="34:66" x14ac:dyDescent="0.25">
      <c r="AH149" s="15"/>
      <c r="BI149" s="12"/>
      <c r="BN149" s="28"/>
    </row>
    <row r="150" spans="34:66" x14ac:dyDescent="0.25">
      <c r="AH150" s="15"/>
      <c r="BI150" s="12"/>
      <c r="BN150" s="28"/>
    </row>
    <row r="151" spans="34:66" x14ac:dyDescent="0.25">
      <c r="AH151" s="15"/>
      <c r="BI151" s="12"/>
      <c r="BN151" s="28"/>
    </row>
    <row r="152" spans="34:66" x14ac:dyDescent="0.25">
      <c r="AH152" s="15"/>
      <c r="BI152" s="12"/>
      <c r="BN152" s="28"/>
    </row>
    <row r="153" spans="34:66" x14ac:dyDescent="0.25">
      <c r="AH153" s="15"/>
      <c r="BI153" s="12"/>
      <c r="BN153" s="28"/>
    </row>
    <row r="154" spans="34:66" x14ac:dyDescent="0.25">
      <c r="AH154" s="15"/>
      <c r="BI154" s="12"/>
      <c r="BN154" s="28"/>
    </row>
    <row r="155" spans="34:66" x14ac:dyDescent="0.25">
      <c r="AH155" s="15"/>
      <c r="BI155" s="12"/>
      <c r="BN155" s="28"/>
    </row>
    <row r="156" spans="34:66" x14ac:dyDescent="0.25">
      <c r="AH156" s="15"/>
      <c r="BI156" s="12"/>
      <c r="BN156" s="28"/>
    </row>
    <row r="157" spans="34:66" x14ac:dyDescent="0.25">
      <c r="AH157" s="15"/>
      <c r="BI157" s="12"/>
      <c r="BN157" s="28"/>
    </row>
    <row r="158" spans="34:66" x14ac:dyDescent="0.25">
      <c r="AH158" s="15"/>
      <c r="BI158" s="12"/>
      <c r="BN158" s="28"/>
    </row>
    <row r="159" spans="34:66" x14ac:dyDescent="0.25">
      <c r="AH159" s="15"/>
      <c r="BI159" s="12"/>
      <c r="BN159" s="28"/>
    </row>
    <row r="160" spans="34:66" x14ac:dyDescent="0.25">
      <c r="AH160" s="15"/>
      <c r="BI160" s="12"/>
      <c r="BN160" s="28"/>
    </row>
    <row r="161" spans="34:66" x14ac:dyDescent="0.25">
      <c r="AH161" s="15"/>
      <c r="BI161" s="12"/>
      <c r="BN161" s="28"/>
    </row>
    <row r="162" spans="34:66" x14ac:dyDescent="0.25">
      <c r="AH162" s="15"/>
      <c r="BI162" s="12"/>
      <c r="BN162" s="28"/>
    </row>
    <row r="163" spans="34:66" x14ac:dyDescent="0.25">
      <c r="AH163" s="15"/>
      <c r="BI163" s="12"/>
      <c r="BN163" s="28"/>
    </row>
    <row r="164" spans="34:66" x14ac:dyDescent="0.25">
      <c r="AH164" s="15"/>
      <c r="BI164" s="12"/>
      <c r="BN164" s="28"/>
    </row>
    <row r="165" spans="34:66" x14ac:dyDescent="0.25">
      <c r="AH165" s="15"/>
      <c r="BI165" s="12"/>
      <c r="BN165" s="28"/>
    </row>
    <row r="166" spans="34:66" x14ac:dyDescent="0.25">
      <c r="AH166" s="15"/>
      <c r="BI166" s="12"/>
      <c r="BN166" s="28"/>
    </row>
    <row r="167" spans="34:66" x14ac:dyDescent="0.25">
      <c r="AH167" s="15"/>
      <c r="BI167" s="12"/>
      <c r="BN167" s="28"/>
    </row>
    <row r="168" spans="34:66" x14ac:dyDescent="0.25">
      <c r="AH168" s="15"/>
      <c r="BI168" s="12"/>
      <c r="BN168" s="28"/>
    </row>
    <row r="169" spans="34:66" x14ac:dyDescent="0.25">
      <c r="AH169" s="15"/>
      <c r="BI169" s="12"/>
      <c r="BN169" s="28"/>
    </row>
    <row r="170" spans="34:66" x14ac:dyDescent="0.25">
      <c r="AH170" s="15"/>
      <c r="BI170" s="12"/>
      <c r="BN170" s="28"/>
    </row>
    <row r="171" spans="34:66" x14ac:dyDescent="0.25">
      <c r="AH171" s="15"/>
      <c r="BI171" s="12"/>
      <c r="BN171" s="28"/>
    </row>
    <row r="172" spans="34:66" x14ac:dyDescent="0.25">
      <c r="AH172" s="15"/>
      <c r="BI172" s="12"/>
      <c r="BN172" s="28"/>
    </row>
    <row r="173" spans="34:66" x14ac:dyDescent="0.25">
      <c r="AH173" s="15"/>
      <c r="BI173" s="12"/>
      <c r="BN173" s="28"/>
    </row>
    <row r="174" spans="34:66" x14ac:dyDescent="0.25">
      <c r="AH174" s="15"/>
      <c r="BI174" s="12"/>
      <c r="BN174" s="28"/>
    </row>
    <row r="175" spans="34:66" x14ac:dyDescent="0.25">
      <c r="AH175" s="15"/>
      <c r="BI175" s="12"/>
      <c r="BN175" s="28"/>
    </row>
    <row r="176" spans="34:66" x14ac:dyDescent="0.25">
      <c r="AH176" s="15"/>
      <c r="BI176" s="12"/>
      <c r="BN176" s="28"/>
    </row>
    <row r="177" spans="34:66" x14ac:dyDescent="0.25">
      <c r="AH177" s="15"/>
      <c r="BI177" s="12"/>
      <c r="BN177" s="28"/>
    </row>
    <row r="178" spans="34:66" x14ac:dyDescent="0.25">
      <c r="AH178" s="15"/>
      <c r="BI178" s="12"/>
      <c r="BN178" s="28"/>
    </row>
    <row r="179" spans="34:66" x14ac:dyDescent="0.25">
      <c r="AH179" s="15"/>
      <c r="BI179" s="12"/>
      <c r="BN179" s="28"/>
    </row>
    <row r="180" spans="34:66" x14ac:dyDescent="0.25">
      <c r="AH180" s="15"/>
      <c r="BI180" s="12"/>
      <c r="BN180" s="28"/>
    </row>
    <row r="181" spans="34:66" x14ac:dyDescent="0.25">
      <c r="AH181" s="15"/>
      <c r="BI181" s="12"/>
      <c r="BN181" s="28"/>
    </row>
    <row r="182" spans="34:66" x14ac:dyDescent="0.25">
      <c r="AH182" s="15"/>
      <c r="BI182" s="12"/>
      <c r="BN182" s="28"/>
    </row>
    <row r="183" spans="34:66" x14ac:dyDescent="0.25">
      <c r="AH183" s="15"/>
      <c r="BN183" s="28"/>
    </row>
    <row r="184" spans="34:66" x14ac:dyDescent="0.25">
      <c r="AH184" s="15"/>
      <c r="BN184" s="28"/>
    </row>
    <row r="185" spans="34:66" x14ac:dyDescent="0.25">
      <c r="AH185" s="15"/>
      <c r="BN185" s="28"/>
    </row>
    <row r="186" spans="34:66" x14ac:dyDescent="0.25">
      <c r="AH186" s="15"/>
      <c r="BN186" s="28"/>
    </row>
    <row r="187" spans="34:66" x14ac:dyDescent="0.25">
      <c r="AH187" s="15"/>
      <c r="BN187" s="28"/>
    </row>
    <row r="188" spans="34:66" x14ac:dyDescent="0.25">
      <c r="AH188" s="15"/>
      <c r="BN188" s="28"/>
    </row>
    <row r="189" spans="34:66" x14ac:dyDescent="0.25">
      <c r="AH189" s="15"/>
      <c r="BN189" s="28"/>
    </row>
    <row r="190" spans="34:66" x14ac:dyDescent="0.25">
      <c r="AH190" s="15"/>
      <c r="BN190" s="28"/>
    </row>
    <row r="191" spans="34:66" x14ac:dyDescent="0.25">
      <c r="AH191" s="15"/>
      <c r="BN191" s="28"/>
    </row>
    <row r="192" spans="34:66" x14ac:dyDescent="0.25">
      <c r="AH192" s="15"/>
      <c r="BN192" s="28"/>
    </row>
    <row r="193" spans="34:66" x14ac:dyDescent="0.25">
      <c r="AH193" s="15"/>
      <c r="BN193" s="28"/>
    </row>
    <row r="194" spans="34:66" x14ac:dyDescent="0.25">
      <c r="AH194" s="15"/>
      <c r="BN194" s="28"/>
    </row>
    <row r="195" spans="34:66" x14ac:dyDescent="0.25">
      <c r="AH195" s="15"/>
      <c r="BN195" s="28"/>
    </row>
    <row r="196" spans="34:66" x14ac:dyDescent="0.25">
      <c r="AH196" s="15"/>
      <c r="BN196" s="28"/>
    </row>
    <row r="197" spans="34:66" x14ac:dyDescent="0.25">
      <c r="AH197" s="15"/>
      <c r="BN197" s="28"/>
    </row>
    <row r="198" spans="34:66" x14ac:dyDescent="0.25">
      <c r="AH198" s="15"/>
      <c r="BN198" s="28"/>
    </row>
    <row r="199" spans="34:66" x14ac:dyDescent="0.25">
      <c r="AH199" s="15"/>
      <c r="BN199" s="28"/>
    </row>
    <row r="200" spans="34:66" x14ac:dyDescent="0.25">
      <c r="AH200" s="15"/>
      <c r="BN200" s="28"/>
    </row>
    <row r="201" spans="34:66" x14ac:dyDescent="0.25">
      <c r="AH201" s="15"/>
      <c r="BN201" s="28"/>
    </row>
    <row r="202" spans="34:66" x14ac:dyDescent="0.25">
      <c r="AH202" s="15"/>
      <c r="BN202" s="28"/>
    </row>
    <row r="203" spans="34:66" x14ac:dyDescent="0.25">
      <c r="AH203" s="15"/>
      <c r="BN203" s="28"/>
    </row>
    <row r="204" spans="34:66" x14ac:dyDescent="0.25">
      <c r="AH204" s="15"/>
      <c r="BN204" s="28"/>
    </row>
    <row r="205" spans="34:66" x14ac:dyDescent="0.25">
      <c r="AH205" s="15"/>
      <c r="BN205" s="28"/>
    </row>
    <row r="206" spans="34:66" x14ac:dyDescent="0.25">
      <c r="AH206" s="15"/>
      <c r="BN206" s="28"/>
    </row>
    <row r="207" spans="34:66" x14ac:dyDescent="0.25">
      <c r="AH207" s="15"/>
      <c r="BN207" s="28"/>
    </row>
    <row r="208" spans="34:66" x14ac:dyDescent="0.25">
      <c r="AH208" s="15"/>
      <c r="BN208" s="28"/>
    </row>
    <row r="209" spans="34:66" x14ac:dyDescent="0.25">
      <c r="AH209" s="15"/>
      <c r="BN209" s="28"/>
    </row>
    <row r="210" spans="34:66" x14ac:dyDescent="0.25">
      <c r="AH210" s="15"/>
      <c r="BN210" s="28"/>
    </row>
    <row r="211" spans="34:66" x14ac:dyDescent="0.25">
      <c r="AH211" s="15"/>
      <c r="BN211" s="28"/>
    </row>
    <row r="212" spans="34:66" x14ac:dyDescent="0.25">
      <c r="AH212" s="15"/>
      <c r="BN212" s="28"/>
    </row>
    <row r="213" spans="34:66" x14ac:dyDescent="0.25">
      <c r="AH213" s="15"/>
      <c r="BN213" s="28"/>
    </row>
    <row r="214" spans="34:66" x14ac:dyDescent="0.25">
      <c r="AH214" s="15"/>
      <c r="BN214" s="28"/>
    </row>
    <row r="215" spans="34:66" x14ac:dyDescent="0.25">
      <c r="AH215" s="15"/>
      <c r="BN215" s="28"/>
    </row>
    <row r="216" spans="34:66" x14ac:dyDescent="0.25">
      <c r="AH216" s="15"/>
      <c r="BN216" s="28"/>
    </row>
    <row r="217" spans="34:66" x14ac:dyDescent="0.25">
      <c r="AH217" s="15"/>
      <c r="BN217" s="28"/>
    </row>
    <row r="218" spans="34:66" x14ac:dyDescent="0.25">
      <c r="BN218" s="28"/>
    </row>
    <row r="219" spans="34:66" x14ac:dyDescent="0.25">
      <c r="BN219" s="28"/>
    </row>
    <row r="220" spans="34:66" x14ac:dyDescent="0.25">
      <c r="BN220" s="28"/>
    </row>
    <row r="221" spans="34:66" x14ac:dyDescent="0.25">
      <c r="BN221" s="28"/>
    </row>
    <row r="222" spans="34:66" x14ac:dyDescent="0.25">
      <c r="BN222" s="28"/>
    </row>
    <row r="223" spans="34:66" x14ac:dyDescent="0.25">
      <c r="BN223" s="28"/>
    </row>
    <row r="224" spans="34:66" x14ac:dyDescent="0.25">
      <c r="BN224" s="28"/>
    </row>
    <row r="225" spans="66:66" x14ac:dyDescent="0.25">
      <c r="BN225" s="28"/>
    </row>
    <row r="226" spans="66:66" x14ac:dyDescent="0.25">
      <c r="BN226" s="28"/>
    </row>
    <row r="227" spans="66:66" x14ac:dyDescent="0.25">
      <c r="BN227" s="28"/>
    </row>
    <row r="228" spans="66:66" x14ac:dyDescent="0.25">
      <c r="BN228" s="28"/>
    </row>
    <row r="229" spans="66:66" x14ac:dyDescent="0.25">
      <c r="BN229" s="28"/>
    </row>
    <row r="230" spans="66:66" x14ac:dyDescent="0.25">
      <c r="BN230" s="28"/>
    </row>
    <row r="231" spans="66:66" x14ac:dyDescent="0.25">
      <c r="BN231" s="28"/>
    </row>
    <row r="232" spans="66:66" x14ac:dyDescent="0.25">
      <c r="BN232" s="28"/>
    </row>
    <row r="233" spans="66:66" x14ac:dyDescent="0.25">
      <c r="BN233" s="28"/>
    </row>
  </sheetData>
  <sortState ref="H64:H69">
    <sortCondition descending="1" ref="H63"/>
  </sortState>
  <mergeCells count="10">
    <mergeCell ref="K1:AH1"/>
    <mergeCell ref="AI1:BN1"/>
    <mergeCell ref="V2:X2"/>
    <mergeCell ref="Z2:AB2"/>
    <mergeCell ref="AD2:AF2"/>
    <mergeCell ref="AT2:AV2"/>
    <mergeCell ref="AX2:BA2"/>
    <mergeCell ref="BB2:BE2"/>
    <mergeCell ref="BF2:BH2"/>
    <mergeCell ref="BJ2:BL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23"/>
  <sheetViews>
    <sheetView zoomScale="70" zoomScaleNormal="70" workbookViewId="0">
      <pane xSplit="1" topLeftCell="B1" activePane="topRight" state="frozen"/>
      <selection pane="topRight" activeCell="AL4" sqref="AL4:AL108"/>
    </sheetView>
  </sheetViews>
  <sheetFormatPr defaultRowHeight="15.75" x14ac:dyDescent="0.25"/>
  <cols>
    <col min="1" max="1" width="10.125" bestFit="1" customWidth="1"/>
    <col min="3" max="3" width="3.125" customWidth="1"/>
    <col min="4" max="4" width="3.75" customWidth="1"/>
    <col min="5" max="5" width="4.625" customWidth="1"/>
    <col min="6" max="6" width="6.375" customWidth="1"/>
    <col min="7" max="7" width="5.75" customWidth="1"/>
    <col min="8" max="8" width="6" style="1" customWidth="1"/>
    <col min="9" max="9" width="7.375" style="1" customWidth="1"/>
    <col min="10" max="10" width="3" customWidth="1"/>
    <col min="12" max="17" width="1.875" customWidth="1"/>
    <col min="18" max="18" width="4.75" customWidth="1"/>
    <col min="19" max="19" width="4.5" customWidth="1"/>
    <col min="20" max="20" width="6" customWidth="1"/>
    <col min="21" max="21" width="0.5" style="131" customWidth="1"/>
    <col min="22" max="24" width="4.5" customWidth="1"/>
    <col min="25" max="25" width="0.75" style="131" customWidth="1"/>
    <col min="26" max="28" width="4.5" customWidth="1"/>
    <col min="29" max="29" width="0.75" style="131" customWidth="1"/>
    <col min="30" max="32" width="4.5" customWidth="1"/>
    <col min="33" max="33" width="0.75" style="131" customWidth="1"/>
    <col min="34" max="36" width="4.5" customWidth="1"/>
    <col min="37" max="37" width="0.75" style="131" customWidth="1"/>
    <col min="38" max="38" width="4.5" customWidth="1"/>
    <col min="40" max="45" width="1.875" customWidth="1"/>
    <col min="46" max="46" width="5.25" customWidth="1"/>
    <col min="47" max="47" width="3.625" customWidth="1"/>
    <col min="48" max="48" width="5" customWidth="1"/>
    <col min="49" max="49" width="0.625" style="131" customWidth="1"/>
    <col min="50" max="52" width="5" customWidth="1"/>
    <col min="53" max="53" width="0.875" style="131" customWidth="1"/>
    <col min="54" max="56" width="5" customWidth="1"/>
    <col min="57" max="57" width="0.875" style="131" customWidth="1"/>
    <col min="58" max="60" width="5" customWidth="1"/>
    <col min="61" max="61" width="0.875" style="131" customWidth="1"/>
    <col min="62" max="64" width="5" customWidth="1"/>
    <col min="65" max="65" width="0.875" style="128" customWidth="1"/>
    <col min="66" max="68" width="5" customWidth="1"/>
    <col min="69" max="69" width="0.75" style="131" customWidth="1"/>
    <col min="70" max="70" width="5.375" style="141" customWidth="1"/>
    <col min="75" max="75" width="7.25" customWidth="1"/>
    <col min="76" max="76" width="5.625" customWidth="1"/>
    <col min="77" max="77" width="5.375" customWidth="1"/>
    <col min="78" max="78" width="3.375" style="1" customWidth="1"/>
    <col min="79" max="79" width="5.5" style="1" customWidth="1"/>
    <col min="80" max="80" width="4.875" customWidth="1"/>
    <col min="81" max="81" width="4.125" customWidth="1"/>
  </cols>
  <sheetData>
    <row r="1" spans="1:89" x14ac:dyDescent="0.25">
      <c r="E1" s="1"/>
      <c r="F1" s="1"/>
      <c r="G1" s="1"/>
      <c r="J1" s="14"/>
      <c r="K1" s="174" t="s">
        <v>16</v>
      </c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6"/>
      <c r="AM1" s="177" t="s">
        <v>17</v>
      </c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8"/>
      <c r="BP1" s="178"/>
      <c r="BQ1" s="178"/>
      <c r="BR1" s="179"/>
      <c r="BS1" s="3"/>
      <c r="BT1" s="1"/>
      <c r="BU1" s="1"/>
      <c r="BV1" s="1"/>
      <c r="BW1" s="1"/>
      <c r="BX1" s="1"/>
      <c r="BY1" s="1"/>
      <c r="CB1" s="1"/>
      <c r="CC1" s="1"/>
      <c r="CD1" s="2"/>
    </row>
    <row r="2" spans="1:89" x14ac:dyDescent="0.25">
      <c r="A2" s="2"/>
      <c r="B2" s="2"/>
      <c r="C2" s="2"/>
      <c r="D2" s="2"/>
      <c r="E2" s="2"/>
      <c r="F2" s="2"/>
      <c r="G2" s="2"/>
      <c r="H2" s="2"/>
      <c r="I2" s="2"/>
      <c r="J2" s="14"/>
      <c r="K2" s="9" t="s">
        <v>20</v>
      </c>
      <c r="L2" s="10">
        <v>1</v>
      </c>
      <c r="M2" s="10"/>
      <c r="N2" s="10"/>
      <c r="O2" s="10"/>
      <c r="P2" s="10"/>
      <c r="Q2" s="10"/>
      <c r="R2" s="10"/>
      <c r="S2" s="10"/>
      <c r="T2" s="10"/>
      <c r="U2" s="126"/>
      <c r="V2" s="183" t="s">
        <v>32</v>
      </c>
      <c r="W2" s="183"/>
      <c r="X2" s="183"/>
      <c r="Y2" s="143"/>
      <c r="Z2" s="183" t="s">
        <v>33</v>
      </c>
      <c r="AA2" s="183"/>
      <c r="AB2" s="183"/>
      <c r="AC2" s="144"/>
      <c r="AD2" s="183" t="s">
        <v>54</v>
      </c>
      <c r="AE2" s="183"/>
      <c r="AF2" s="183"/>
      <c r="AG2" s="144"/>
      <c r="AH2" s="183" t="s">
        <v>56</v>
      </c>
      <c r="AI2" s="183"/>
      <c r="AJ2" s="183"/>
      <c r="AK2" s="144"/>
      <c r="AL2" s="13"/>
      <c r="AM2" s="1" t="s">
        <v>20</v>
      </c>
      <c r="AN2" s="2">
        <v>1</v>
      </c>
      <c r="AO2" s="2"/>
      <c r="AP2" s="2"/>
      <c r="AQ2" s="2"/>
      <c r="AR2" s="2"/>
      <c r="AS2" s="2"/>
      <c r="AT2" s="2"/>
      <c r="AU2" s="10"/>
      <c r="AV2" s="10"/>
      <c r="AW2" s="126"/>
      <c r="AX2" s="3" t="s">
        <v>32</v>
      </c>
      <c r="AY2" s="3" t="s">
        <v>32</v>
      </c>
      <c r="AZ2" s="3" t="s">
        <v>32</v>
      </c>
      <c r="BA2" s="132"/>
      <c r="BB2" s="2" t="s">
        <v>33</v>
      </c>
      <c r="BC2" s="2" t="s">
        <v>33</v>
      </c>
      <c r="BD2" s="10" t="s">
        <v>33</v>
      </c>
      <c r="BE2" s="126"/>
      <c r="BF2" s="2" t="s">
        <v>54</v>
      </c>
      <c r="BG2" s="2" t="s">
        <v>54</v>
      </c>
      <c r="BH2" s="10" t="s">
        <v>54</v>
      </c>
      <c r="BI2" s="126"/>
      <c r="BJ2" s="2" t="s">
        <v>56</v>
      </c>
      <c r="BK2" s="2" t="s">
        <v>56</v>
      </c>
      <c r="BL2" s="10" t="s">
        <v>56</v>
      </c>
      <c r="BM2" s="126"/>
      <c r="BN2" s="2" t="s">
        <v>57</v>
      </c>
      <c r="BO2" s="2" t="s">
        <v>57</v>
      </c>
      <c r="BP2" s="2" t="s">
        <v>57</v>
      </c>
      <c r="BQ2" s="126"/>
      <c r="BR2" s="13"/>
      <c r="BS2" s="3"/>
      <c r="BT2" s="3"/>
      <c r="BU2" s="3"/>
      <c r="BV2" s="3"/>
      <c r="BW2" s="3"/>
      <c r="BX2" s="3"/>
      <c r="BY2" s="3"/>
      <c r="BZ2" s="152"/>
      <c r="CA2" s="152"/>
      <c r="CB2" s="3"/>
      <c r="CC2" s="3"/>
      <c r="CD2" s="2" t="s">
        <v>27</v>
      </c>
      <c r="CE2" s="2"/>
      <c r="CF2" s="2"/>
    </row>
    <row r="3" spans="1:89" s="68" customFormat="1" ht="63" x14ac:dyDescent="0.25">
      <c r="A3" s="4" t="s">
        <v>0</v>
      </c>
      <c r="B3" s="4" t="s">
        <v>15</v>
      </c>
      <c r="C3" s="4" t="s">
        <v>36</v>
      </c>
      <c r="D3" s="4" t="s">
        <v>37</v>
      </c>
      <c r="E3" s="151" t="s">
        <v>1</v>
      </c>
      <c r="F3" s="151" t="s">
        <v>2</v>
      </c>
      <c r="G3" s="33" t="s">
        <v>18</v>
      </c>
      <c r="H3" s="33" t="s">
        <v>38</v>
      </c>
      <c r="I3" s="125" t="s">
        <v>62</v>
      </c>
      <c r="J3" s="39" t="s">
        <v>43</v>
      </c>
      <c r="K3" s="4" t="s">
        <v>21</v>
      </c>
      <c r="L3" s="151">
        <v>1</v>
      </c>
      <c r="M3" s="151">
        <v>2</v>
      </c>
      <c r="N3" s="151">
        <v>3</v>
      </c>
      <c r="O3" s="151">
        <v>4</v>
      </c>
      <c r="P3" s="151">
        <v>5</v>
      </c>
      <c r="Q3" s="151">
        <v>6</v>
      </c>
      <c r="R3" s="151" t="s">
        <v>30</v>
      </c>
      <c r="S3" s="27" t="s">
        <v>31</v>
      </c>
      <c r="T3" s="32" t="s">
        <v>40</v>
      </c>
      <c r="U3" s="142"/>
      <c r="V3" s="33" t="s">
        <v>26</v>
      </c>
      <c r="W3" s="33" t="s">
        <v>14</v>
      </c>
      <c r="X3" s="33" t="s">
        <v>34</v>
      </c>
      <c r="Y3" s="134"/>
      <c r="Z3" s="33" t="s">
        <v>26</v>
      </c>
      <c r="AA3" s="33" t="s">
        <v>14</v>
      </c>
      <c r="AB3" s="33" t="s">
        <v>34</v>
      </c>
      <c r="AC3" s="145"/>
      <c r="AD3" s="33" t="s">
        <v>26</v>
      </c>
      <c r="AE3" s="33" t="s">
        <v>14</v>
      </c>
      <c r="AF3" s="33" t="s">
        <v>34</v>
      </c>
      <c r="AG3" s="155"/>
      <c r="AH3" s="33" t="s">
        <v>26</v>
      </c>
      <c r="AI3" s="33" t="s">
        <v>14</v>
      </c>
      <c r="AJ3" s="33" t="s">
        <v>34</v>
      </c>
      <c r="AK3" s="155"/>
      <c r="AL3" s="34" t="s">
        <v>41</v>
      </c>
      <c r="AM3" s="4" t="s">
        <v>21</v>
      </c>
      <c r="AN3" s="151">
        <v>1</v>
      </c>
      <c r="AO3" s="151">
        <v>2</v>
      </c>
      <c r="AP3" s="151">
        <v>3</v>
      </c>
      <c r="AQ3" s="151">
        <v>4</v>
      </c>
      <c r="AR3" s="151">
        <v>5</v>
      </c>
      <c r="AS3" s="151">
        <v>6</v>
      </c>
      <c r="AT3" s="151" t="s">
        <v>30</v>
      </c>
      <c r="AU3" s="27" t="s">
        <v>31</v>
      </c>
      <c r="AV3" s="32" t="s">
        <v>40</v>
      </c>
      <c r="AW3" s="127"/>
      <c r="AX3" s="33" t="s">
        <v>26</v>
      </c>
      <c r="AY3" s="33" t="s">
        <v>14</v>
      </c>
      <c r="AZ3" s="33" t="s">
        <v>34</v>
      </c>
      <c r="BA3" s="134"/>
      <c r="BB3" s="33" t="s">
        <v>26</v>
      </c>
      <c r="BC3" s="33" t="s">
        <v>14</v>
      </c>
      <c r="BD3" s="33" t="s">
        <v>34</v>
      </c>
      <c r="BE3" s="134"/>
      <c r="BF3" s="33" t="s">
        <v>26</v>
      </c>
      <c r="BG3" s="33" t="s">
        <v>14</v>
      </c>
      <c r="BH3" s="33" t="s">
        <v>34</v>
      </c>
      <c r="BI3" s="134"/>
      <c r="BJ3" s="33" t="s">
        <v>26</v>
      </c>
      <c r="BK3" s="33" t="s">
        <v>14</v>
      </c>
      <c r="BL3" s="33" t="s">
        <v>34</v>
      </c>
      <c r="BM3" s="156"/>
      <c r="BN3" s="33" t="s">
        <v>26</v>
      </c>
      <c r="BO3" s="33" t="s">
        <v>14</v>
      </c>
      <c r="BP3" s="33" t="s">
        <v>34</v>
      </c>
      <c r="BQ3" s="133"/>
      <c r="BR3" s="34" t="s">
        <v>41</v>
      </c>
      <c r="BS3" s="19" t="s">
        <v>5</v>
      </c>
      <c r="BT3" s="19" t="s">
        <v>6</v>
      </c>
      <c r="BU3" s="151" t="s">
        <v>7</v>
      </c>
      <c r="BV3" s="151" t="s">
        <v>8</v>
      </c>
      <c r="BW3" s="151" t="s">
        <v>9</v>
      </c>
      <c r="BX3" s="151" t="s">
        <v>10</v>
      </c>
      <c r="BY3" s="151" t="s">
        <v>11</v>
      </c>
      <c r="BZ3" s="151" t="s">
        <v>12</v>
      </c>
      <c r="CA3" s="33" t="s">
        <v>13</v>
      </c>
      <c r="CB3" s="151" t="s">
        <v>4</v>
      </c>
      <c r="CC3" s="151" t="s">
        <v>3</v>
      </c>
      <c r="CD3" s="151" t="s">
        <v>29</v>
      </c>
      <c r="CE3" s="151" t="s">
        <v>28</v>
      </c>
      <c r="CF3" s="4" t="s">
        <v>44</v>
      </c>
      <c r="CH3" s="4" t="s">
        <v>148</v>
      </c>
      <c r="CI3" s="4" t="s">
        <v>149</v>
      </c>
      <c r="CJ3" s="4" t="s">
        <v>150</v>
      </c>
      <c r="CK3" s="4" t="s">
        <v>151</v>
      </c>
    </row>
    <row r="4" spans="1:89" s="48" customFormat="1" x14ac:dyDescent="0.25">
      <c r="A4" s="93">
        <v>42510</v>
      </c>
      <c r="B4" s="47" t="str">
        <f t="shared" ref="B4:B65" si="0">RIGHT(YEAR(A4),2)&amp;TEXT(A4-DATE(YEAR(A4),1,0),"000")</f>
        <v>16141</v>
      </c>
      <c r="C4" s="48" t="s">
        <v>42</v>
      </c>
      <c r="D4" s="48" t="s">
        <v>61</v>
      </c>
      <c r="E4" s="24">
        <v>1</v>
      </c>
      <c r="F4" s="24">
        <v>1</v>
      </c>
      <c r="G4" s="24" t="s">
        <v>25</v>
      </c>
      <c r="H4" s="38">
        <v>710</v>
      </c>
      <c r="I4" s="24">
        <f t="shared" ref="I4:I65" si="1">H4-600</f>
        <v>110</v>
      </c>
      <c r="J4" s="20" t="s">
        <v>67</v>
      </c>
      <c r="K4" s="18"/>
      <c r="L4" s="24">
        <v>0</v>
      </c>
      <c r="M4" s="24">
        <v>0</v>
      </c>
      <c r="N4" s="24">
        <v>1</v>
      </c>
      <c r="O4" s="24">
        <v>1</v>
      </c>
      <c r="P4" s="24">
        <v>0</v>
      </c>
      <c r="Q4" s="24">
        <v>0</v>
      </c>
      <c r="R4" s="24"/>
      <c r="S4" s="24"/>
      <c r="T4" s="24"/>
      <c r="U4" s="137"/>
      <c r="V4" s="24" t="s">
        <v>22</v>
      </c>
      <c r="W4" s="24" t="s">
        <v>35</v>
      </c>
      <c r="X4" s="24">
        <v>20</v>
      </c>
      <c r="Y4" s="137"/>
      <c r="Z4" s="24"/>
      <c r="AA4" s="24"/>
      <c r="AB4" s="24"/>
      <c r="AC4" s="131"/>
      <c r="AG4" s="131"/>
      <c r="AK4" s="131"/>
      <c r="AL4" s="21">
        <v>1</v>
      </c>
      <c r="AM4" s="35"/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/>
      <c r="AU4" s="36"/>
      <c r="AV4" s="36"/>
      <c r="AW4" s="128"/>
      <c r="AY4" s="35"/>
      <c r="BA4" s="131"/>
      <c r="BB4" s="49"/>
      <c r="BC4" s="24"/>
      <c r="BD4" s="49"/>
      <c r="BE4" s="135"/>
      <c r="BF4" s="49"/>
      <c r="BG4" s="49"/>
      <c r="BH4" s="49"/>
      <c r="BI4" s="135"/>
      <c r="BJ4" s="49"/>
      <c r="BK4" s="49"/>
      <c r="BL4" s="49"/>
      <c r="BM4" s="157"/>
      <c r="BN4" s="35"/>
      <c r="BO4" s="24"/>
      <c r="BP4" s="24"/>
      <c r="BQ4" s="137"/>
      <c r="BR4" s="21"/>
      <c r="BS4" s="24">
        <v>67.599999999999994</v>
      </c>
      <c r="BT4" s="24">
        <v>67.599999999999994</v>
      </c>
      <c r="BU4" s="24">
        <v>1011.1</v>
      </c>
      <c r="BV4" s="24">
        <v>1011.5</v>
      </c>
      <c r="BW4" s="24">
        <v>0</v>
      </c>
      <c r="BX4" s="24">
        <v>1</v>
      </c>
      <c r="BY4" s="99">
        <v>4</v>
      </c>
      <c r="BZ4" s="24">
        <v>2</v>
      </c>
      <c r="CA4" s="24" t="s">
        <v>68</v>
      </c>
      <c r="CB4" s="24">
        <v>14</v>
      </c>
      <c r="CH4" s="172">
        <f>IF(G4="B-C",IF(AND(SUM(L4:O4)=0,P4=1,Q4=0),1,IF(L4="-","-",0)),IF(AND(SUM(L4:O4)=0,P4=0,Q4=1),1,IF(L4="-","-",0)))</f>
        <v>0</v>
      </c>
      <c r="CI4" s="172">
        <f>IF(AND(SUM(L4:O4)=0,P4=1,Q4=1),1,IF(L4="-","-",0))</f>
        <v>0</v>
      </c>
      <c r="CJ4" s="48">
        <f>IF(G4="B-C",IF(AND(SUM(L4:O4)=0,P4=0,Q4=1),1,IF(L4="-","-",0)),IF(AND(SUM(L4:O4)=0,P4=1,Q4=0),1,IF(L4="-","-",0)))</f>
        <v>0</v>
      </c>
      <c r="CK4" s="48">
        <f>IF(AND(SUM(L4:O4)&gt;0,P4=0,Q4=0),1,IF(L4="-","-",0))</f>
        <v>1</v>
      </c>
    </row>
    <row r="5" spans="1:89" s="48" customFormat="1" x14ac:dyDescent="0.25">
      <c r="A5" s="93">
        <v>42510</v>
      </c>
      <c r="B5" s="47" t="str">
        <f t="shared" si="0"/>
        <v>16141</v>
      </c>
      <c r="C5" s="48" t="s">
        <v>42</v>
      </c>
      <c r="D5" s="48" t="s">
        <v>61</v>
      </c>
      <c r="E5" s="24">
        <v>1</v>
      </c>
      <c r="F5" s="24">
        <v>2</v>
      </c>
      <c r="G5" s="24" t="s">
        <v>25</v>
      </c>
      <c r="H5" s="24">
        <v>657</v>
      </c>
      <c r="I5" s="24">
        <f t="shared" si="1"/>
        <v>57</v>
      </c>
      <c r="J5" s="20" t="s">
        <v>67</v>
      </c>
      <c r="K5" s="18"/>
      <c r="L5" s="38">
        <v>1</v>
      </c>
      <c r="M5" s="38">
        <v>1</v>
      </c>
      <c r="N5" s="38">
        <v>1</v>
      </c>
      <c r="O5" s="38">
        <v>1</v>
      </c>
      <c r="P5" s="38">
        <v>0</v>
      </c>
      <c r="Q5" s="38">
        <v>0</v>
      </c>
      <c r="R5" s="24"/>
      <c r="S5" s="24"/>
      <c r="T5" s="24"/>
      <c r="U5" s="137"/>
      <c r="V5" s="24" t="s">
        <v>22</v>
      </c>
      <c r="W5" s="24" t="s">
        <v>22</v>
      </c>
      <c r="X5" s="24">
        <v>50</v>
      </c>
      <c r="Y5" s="137"/>
      <c r="Z5" s="24" t="s">
        <v>130</v>
      </c>
      <c r="AA5" s="24" t="s">
        <v>22</v>
      </c>
      <c r="AB5" s="24">
        <v>50</v>
      </c>
      <c r="AC5" s="131"/>
      <c r="AD5" s="48" t="s">
        <v>35</v>
      </c>
      <c r="AE5" s="24" t="s">
        <v>22</v>
      </c>
      <c r="AF5" s="48">
        <v>0</v>
      </c>
      <c r="AG5" s="131"/>
      <c r="AH5" s="48" t="s">
        <v>131</v>
      </c>
      <c r="AI5" s="24" t="s">
        <v>22</v>
      </c>
      <c r="AJ5" s="48">
        <v>50</v>
      </c>
      <c r="AK5" s="131"/>
      <c r="AL5" s="21">
        <v>4</v>
      </c>
      <c r="AM5" s="35"/>
      <c r="AN5" s="38">
        <v>0</v>
      </c>
      <c r="AO5" s="38">
        <v>0</v>
      </c>
      <c r="AP5" s="38">
        <v>0</v>
      </c>
      <c r="AQ5" s="38">
        <v>0</v>
      </c>
      <c r="AR5" s="38">
        <v>0</v>
      </c>
      <c r="AS5" s="38">
        <v>0</v>
      </c>
      <c r="AT5" s="24"/>
      <c r="AU5" s="36"/>
      <c r="AV5" s="36"/>
      <c r="AW5" s="128"/>
      <c r="BA5" s="131"/>
      <c r="BB5" s="49"/>
      <c r="BC5" s="24"/>
      <c r="BD5" s="49"/>
      <c r="BE5" s="135"/>
      <c r="BF5" s="49"/>
      <c r="BG5" s="49"/>
      <c r="BH5" s="49"/>
      <c r="BI5" s="135"/>
      <c r="BJ5" s="49"/>
      <c r="BK5" s="49"/>
      <c r="BL5" s="49"/>
      <c r="BM5" s="157"/>
      <c r="BN5" s="35"/>
      <c r="BO5" s="24"/>
      <c r="BP5" s="24"/>
      <c r="BQ5" s="137"/>
      <c r="BR5" s="21"/>
      <c r="BS5" s="24">
        <v>67.599999999999994</v>
      </c>
      <c r="BT5" s="24">
        <v>67.599999999999994</v>
      </c>
      <c r="BU5" s="24">
        <v>1011.1</v>
      </c>
      <c r="BV5" s="24">
        <v>1011.5</v>
      </c>
      <c r="BW5" s="24">
        <v>0</v>
      </c>
      <c r="BX5" s="24">
        <v>1</v>
      </c>
      <c r="BY5" s="99">
        <v>4</v>
      </c>
      <c r="BZ5" s="24">
        <v>2</v>
      </c>
      <c r="CA5" s="24" t="s">
        <v>68</v>
      </c>
      <c r="CB5" s="24">
        <v>14</v>
      </c>
      <c r="CH5" s="172">
        <f t="shared" ref="CH5:CH68" si="2">IF(G5="B-C",IF(AND(SUM(L5:O5)=0,P5=1,Q5=0),1,IF(L5="-","-",0)),IF(AND(SUM(L5:O5)=0,P5=0,Q5=1),1,IF(L5="-","-",0)))</f>
        <v>0</v>
      </c>
      <c r="CI5" s="172">
        <f t="shared" ref="CI5:CI68" si="3">IF(AND(SUM(L5:O5)=0,P5=1,Q5=1),1,IF(L5="-","-",0))</f>
        <v>0</v>
      </c>
      <c r="CJ5" s="48">
        <f t="shared" ref="CJ5:CJ68" si="4">IF(G5="B-C",IF(AND(SUM(L5:O5)=0,P5=0,Q5=1),1,IF(L5="-","-",0)),IF(AND(SUM(L5:O5)=0,P5=1,Q5=0),1,IF(L5="-","-",0)))</f>
        <v>0</v>
      </c>
      <c r="CK5" s="48">
        <f t="shared" ref="CK5:CK68" si="5">IF(AND(SUM(L5:O5)&gt;0,P5=0,Q5=0),1,IF(L5="-","-",0))</f>
        <v>1</v>
      </c>
    </row>
    <row r="6" spans="1:89" s="48" customFormat="1" x14ac:dyDescent="0.25">
      <c r="A6" s="93">
        <v>42510</v>
      </c>
      <c r="B6" s="47" t="str">
        <f t="shared" si="0"/>
        <v>16141</v>
      </c>
      <c r="C6" s="48" t="s">
        <v>42</v>
      </c>
      <c r="D6" s="48" t="s">
        <v>61</v>
      </c>
      <c r="E6" s="24">
        <v>1</v>
      </c>
      <c r="F6" s="24">
        <v>3</v>
      </c>
      <c r="G6" s="24" t="s">
        <v>25</v>
      </c>
      <c r="H6" s="24">
        <v>644</v>
      </c>
      <c r="I6" s="24">
        <f t="shared" si="1"/>
        <v>44</v>
      </c>
      <c r="J6" s="20" t="s">
        <v>67</v>
      </c>
      <c r="K6" s="18"/>
      <c r="L6" s="38">
        <v>0</v>
      </c>
      <c r="M6" s="38">
        <v>0</v>
      </c>
      <c r="N6" s="38">
        <v>0</v>
      </c>
      <c r="O6" s="38">
        <v>1</v>
      </c>
      <c r="P6" s="38">
        <v>1</v>
      </c>
      <c r="Q6" s="38">
        <v>0</v>
      </c>
      <c r="R6" s="24"/>
      <c r="S6" s="24">
        <v>1</v>
      </c>
      <c r="T6" s="24"/>
      <c r="U6" s="137"/>
      <c r="V6" s="24" t="s">
        <v>22</v>
      </c>
      <c r="W6" s="24" t="s">
        <v>35</v>
      </c>
      <c r="X6" s="24">
        <v>30</v>
      </c>
      <c r="Y6" s="137"/>
      <c r="Z6" s="24" t="s">
        <v>130</v>
      </c>
      <c r="AA6" s="24" t="s">
        <v>22</v>
      </c>
      <c r="AB6" s="24">
        <v>325</v>
      </c>
      <c r="AC6" s="131"/>
      <c r="AD6" s="48" t="s">
        <v>55</v>
      </c>
      <c r="AE6" s="24" t="s">
        <v>22</v>
      </c>
      <c r="AF6" s="48">
        <v>318</v>
      </c>
      <c r="AG6" s="131"/>
      <c r="AK6" s="131"/>
      <c r="AL6" s="21">
        <v>3</v>
      </c>
      <c r="AM6" s="35"/>
      <c r="AN6" s="38">
        <v>0</v>
      </c>
      <c r="AO6" s="38">
        <v>0</v>
      </c>
      <c r="AP6" s="38">
        <v>0</v>
      </c>
      <c r="AQ6" s="38">
        <v>0</v>
      </c>
      <c r="AR6" s="38">
        <v>0</v>
      </c>
      <c r="AS6" s="38">
        <v>1</v>
      </c>
      <c r="AT6" s="24"/>
      <c r="AU6" s="36"/>
      <c r="AV6" s="36"/>
      <c r="AW6" s="128"/>
      <c r="AX6" s="48" t="s">
        <v>55</v>
      </c>
      <c r="AY6" s="35" t="s">
        <v>22</v>
      </c>
      <c r="AZ6" s="48">
        <v>320</v>
      </c>
      <c r="BA6" s="131"/>
      <c r="BB6" s="49"/>
      <c r="BC6" s="24"/>
      <c r="BD6" s="49"/>
      <c r="BE6" s="135"/>
      <c r="BF6" s="49"/>
      <c r="BG6" s="49"/>
      <c r="BH6" s="49"/>
      <c r="BI6" s="135"/>
      <c r="BJ6" s="49"/>
      <c r="BK6" s="49"/>
      <c r="BL6" s="49"/>
      <c r="BM6" s="157"/>
      <c r="BN6" s="35"/>
      <c r="BO6" s="24"/>
      <c r="BP6" s="24"/>
      <c r="BQ6" s="137"/>
      <c r="BR6" s="21">
        <v>1</v>
      </c>
      <c r="BS6" s="24">
        <v>67.599999999999994</v>
      </c>
      <c r="BT6" s="24">
        <v>67.599999999999994</v>
      </c>
      <c r="BU6" s="24">
        <v>1011.1</v>
      </c>
      <c r="BV6" s="24">
        <v>1011.5</v>
      </c>
      <c r="BW6" s="24">
        <v>0</v>
      </c>
      <c r="BX6" s="24">
        <v>1</v>
      </c>
      <c r="BY6" s="99">
        <v>4</v>
      </c>
      <c r="BZ6" s="24">
        <v>2</v>
      </c>
      <c r="CA6" s="24" t="s">
        <v>68</v>
      </c>
      <c r="CB6" s="24">
        <v>14</v>
      </c>
      <c r="CH6" s="172">
        <f t="shared" si="2"/>
        <v>0</v>
      </c>
      <c r="CI6" s="172">
        <f t="shared" si="3"/>
        <v>0</v>
      </c>
      <c r="CJ6" s="48">
        <f t="shared" si="4"/>
        <v>0</v>
      </c>
      <c r="CK6" s="48">
        <f t="shared" si="5"/>
        <v>0</v>
      </c>
    </row>
    <row r="7" spans="1:89" s="48" customFormat="1" x14ac:dyDescent="0.25">
      <c r="A7" s="93">
        <v>42510</v>
      </c>
      <c r="B7" s="47" t="str">
        <f t="shared" si="0"/>
        <v>16141</v>
      </c>
      <c r="C7" s="48" t="s">
        <v>42</v>
      </c>
      <c r="D7" s="48" t="s">
        <v>61</v>
      </c>
      <c r="E7" s="24">
        <v>1</v>
      </c>
      <c r="F7" s="24">
        <v>4</v>
      </c>
      <c r="G7" s="24" t="s">
        <v>25</v>
      </c>
      <c r="H7" s="24">
        <v>636</v>
      </c>
      <c r="I7" s="24">
        <f t="shared" si="1"/>
        <v>36</v>
      </c>
      <c r="J7" s="20" t="s">
        <v>67</v>
      </c>
      <c r="K7" s="18"/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24"/>
      <c r="S7" s="24"/>
      <c r="T7" s="24"/>
      <c r="U7" s="137"/>
      <c r="V7" s="24"/>
      <c r="W7" s="24"/>
      <c r="X7" s="24"/>
      <c r="Y7" s="137"/>
      <c r="Z7" s="24"/>
      <c r="AA7" s="24"/>
      <c r="AB7" s="24"/>
      <c r="AC7" s="131"/>
      <c r="AG7" s="131"/>
      <c r="AK7" s="131"/>
      <c r="AL7" s="21">
        <v>0</v>
      </c>
      <c r="AM7" s="35"/>
      <c r="AN7" s="38">
        <v>0</v>
      </c>
      <c r="AO7" s="38">
        <v>0</v>
      </c>
      <c r="AP7" s="38">
        <v>0</v>
      </c>
      <c r="AQ7" s="38">
        <v>0</v>
      </c>
      <c r="AR7" s="38">
        <v>0</v>
      </c>
      <c r="AS7" s="38">
        <v>1</v>
      </c>
      <c r="AT7" s="24"/>
      <c r="AU7" s="36"/>
      <c r="AV7" s="36"/>
      <c r="AW7" s="128"/>
      <c r="AX7" s="48" t="s">
        <v>132</v>
      </c>
      <c r="AY7" s="35" t="s">
        <v>22</v>
      </c>
      <c r="AZ7" s="48">
        <v>230</v>
      </c>
      <c r="BA7" s="131"/>
      <c r="BB7" s="49"/>
      <c r="BC7" s="24"/>
      <c r="BD7" s="49"/>
      <c r="BE7" s="135"/>
      <c r="BF7" s="49"/>
      <c r="BG7" s="49"/>
      <c r="BH7" s="49"/>
      <c r="BI7" s="135"/>
      <c r="BJ7" s="49"/>
      <c r="BK7" s="49"/>
      <c r="BL7" s="49"/>
      <c r="BM7" s="157"/>
      <c r="BN7" s="35"/>
      <c r="BO7" s="24"/>
      <c r="BP7" s="24"/>
      <c r="BQ7" s="137"/>
      <c r="BR7" s="21">
        <v>1</v>
      </c>
      <c r="BS7" s="24">
        <v>67.599999999999994</v>
      </c>
      <c r="BT7" s="24">
        <v>67.599999999999994</v>
      </c>
      <c r="BU7" s="24">
        <v>1011.1</v>
      </c>
      <c r="BV7" s="24">
        <v>1011.5</v>
      </c>
      <c r="BW7" s="24">
        <v>0</v>
      </c>
      <c r="BX7" s="24">
        <v>1</v>
      </c>
      <c r="BY7" s="99">
        <v>4.3</v>
      </c>
      <c r="BZ7" s="24">
        <v>2</v>
      </c>
      <c r="CA7" s="24" t="s">
        <v>68</v>
      </c>
      <c r="CB7" s="24">
        <v>14</v>
      </c>
      <c r="CH7" s="172">
        <f t="shared" si="2"/>
        <v>0</v>
      </c>
      <c r="CI7" s="172">
        <f t="shared" si="3"/>
        <v>0</v>
      </c>
      <c r="CJ7" s="48">
        <f t="shared" si="4"/>
        <v>0</v>
      </c>
      <c r="CK7" s="48">
        <f t="shared" si="5"/>
        <v>0</v>
      </c>
    </row>
    <row r="8" spans="1:89" s="48" customFormat="1" x14ac:dyDescent="0.25">
      <c r="A8" s="93">
        <v>42510</v>
      </c>
      <c r="B8" s="47" t="str">
        <f t="shared" si="0"/>
        <v>16141</v>
      </c>
      <c r="C8" s="48" t="s">
        <v>42</v>
      </c>
      <c r="D8" s="48" t="s">
        <v>61</v>
      </c>
      <c r="E8" s="24">
        <v>1</v>
      </c>
      <c r="F8" s="24">
        <v>5</v>
      </c>
      <c r="G8" s="24" t="s">
        <v>25</v>
      </c>
      <c r="H8" s="24">
        <v>628</v>
      </c>
      <c r="I8" s="24">
        <f t="shared" si="1"/>
        <v>28</v>
      </c>
      <c r="J8" s="20" t="s">
        <v>67</v>
      </c>
      <c r="K8" s="18"/>
      <c r="L8" s="38">
        <v>1</v>
      </c>
      <c r="M8" s="38">
        <v>1</v>
      </c>
      <c r="N8" s="38">
        <v>0</v>
      </c>
      <c r="O8" s="38">
        <v>0</v>
      </c>
      <c r="P8" s="38">
        <v>1</v>
      </c>
      <c r="Q8" s="38">
        <v>1</v>
      </c>
      <c r="R8" s="24">
        <v>1</v>
      </c>
      <c r="S8" s="24"/>
      <c r="T8" s="24"/>
      <c r="U8" s="137"/>
      <c r="V8" s="24" t="s">
        <v>133</v>
      </c>
      <c r="W8" s="24" t="s">
        <v>22</v>
      </c>
      <c r="X8" s="24">
        <v>14</v>
      </c>
      <c r="Y8" s="137"/>
      <c r="Z8" s="24" t="s">
        <v>35</v>
      </c>
      <c r="AA8" s="24" t="s">
        <v>22</v>
      </c>
      <c r="AB8" s="24">
        <v>105</v>
      </c>
      <c r="AC8" s="131"/>
      <c r="AG8" s="131"/>
      <c r="AK8" s="131"/>
      <c r="AL8" s="21">
        <v>2</v>
      </c>
      <c r="AM8" s="35"/>
      <c r="AN8" s="38">
        <v>0</v>
      </c>
      <c r="AO8" s="38">
        <v>0</v>
      </c>
      <c r="AP8" s="38">
        <v>0</v>
      </c>
      <c r="AQ8" s="38">
        <v>0</v>
      </c>
      <c r="AR8" s="38">
        <v>0</v>
      </c>
      <c r="AS8" s="38">
        <v>1</v>
      </c>
      <c r="AT8" s="24"/>
      <c r="AU8" s="36"/>
      <c r="AV8" s="36"/>
      <c r="AW8" s="128"/>
      <c r="AX8" s="48" t="s">
        <v>23</v>
      </c>
      <c r="AY8" s="35" t="s">
        <v>22</v>
      </c>
      <c r="AZ8" s="48">
        <v>343</v>
      </c>
      <c r="BA8" s="131"/>
      <c r="BB8" s="49" t="s">
        <v>23</v>
      </c>
      <c r="BC8" s="24" t="s">
        <v>22</v>
      </c>
      <c r="BD8" s="49">
        <v>170</v>
      </c>
      <c r="BE8" s="135"/>
      <c r="BF8" s="49"/>
      <c r="BG8" s="49"/>
      <c r="BH8" s="49"/>
      <c r="BI8" s="135"/>
      <c r="BJ8" s="49"/>
      <c r="BK8" s="49"/>
      <c r="BL8" s="49"/>
      <c r="BM8" s="157"/>
      <c r="BN8" s="35"/>
      <c r="BO8" s="24"/>
      <c r="BP8" s="24"/>
      <c r="BQ8" s="137"/>
      <c r="BR8" s="21">
        <v>2</v>
      </c>
      <c r="BS8" s="24">
        <v>67.599999999999994</v>
      </c>
      <c r="BT8" s="24">
        <v>67.599999999999994</v>
      </c>
      <c r="BU8" s="24">
        <v>1011.1</v>
      </c>
      <c r="BV8" s="24">
        <v>1011.5</v>
      </c>
      <c r="BW8" s="24">
        <v>0</v>
      </c>
      <c r="BX8" s="24">
        <v>2</v>
      </c>
      <c r="BY8" s="99">
        <v>1.8</v>
      </c>
      <c r="BZ8" s="24">
        <v>2</v>
      </c>
      <c r="CA8" s="24" t="s">
        <v>68</v>
      </c>
      <c r="CB8" s="24">
        <v>14</v>
      </c>
      <c r="CH8" s="172">
        <f t="shared" si="2"/>
        <v>0</v>
      </c>
      <c r="CI8" s="172">
        <f t="shared" si="3"/>
        <v>0</v>
      </c>
      <c r="CJ8" s="48">
        <f t="shared" si="4"/>
        <v>0</v>
      </c>
      <c r="CK8" s="48">
        <f t="shared" si="5"/>
        <v>0</v>
      </c>
    </row>
    <row r="9" spans="1:89" s="48" customFormat="1" x14ac:dyDescent="0.25">
      <c r="A9" s="93">
        <v>42510</v>
      </c>
      <c r="B9" s="47" t="str">
        <f t="shared" si="0"/>
        <v>16141</v>
      </c>
      <c r="C9" s="48" t="s">
        <v>42</v>
      </c>
      <c r="D9" s="48" t="s">
        <v>61</v>
      </c>
      <c r="E9" s="24">
        <v>1</v>
      </c>
      <c r="F9" s="24">
        <v>6</v>
      </c>
      <c r="G9" s="24" t="s">
        <v>25</v>
      </c>
      <c r="H9" s="24">
        <v>617</v>
      </c>
      <c r="I9" s="24">
        <f t="shared" si="1"/>
        <v>17</v>
      </c>
      <c r="J9" s="21" t="s">
        <v>67</v>
      </c>
      <c r="K9" s="18"/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24"/>
      <c r="S9" s="24"/>
      <c r="T9" s="24"/>
      <c r="U9" s="137"/>
      <c r="V9" s="24"/>
      <c r="W9" s="24"/>
      <c r="X9" s="24"/>
      <c r="Y9" s="137"/>
      <c r="Z9" s="24"/>
      <c r="AA9" s="24"/>
      <c r="AB9" s="24"/>
      <c r="AC9" s="131"/>
      <c r="AG9" s="131"/>
      <c r="AK9" s="131"/>
      <c r="AL9" s="21">
        <v>0</v>
      </c>
      <c r="AM9" s="35"/>
      <c r="AN9" s="38">
        <v>1</v>
      </c>
      <c r="AO9" s="38">
        <v>0</v>
      </c>
      <c r="AP9" s="38">
        <v>0</v>
      </c>
      <c r="AQ9" s="38">
        <v>0</v>
      </c>
      <c r="AR9" s="38">
        <v>0</v>
      </c>
      <c r="AS9" s="38">
        <v>0</v>
      </c>
      <c r="AT9" s="24"/>
      <c r="AU9" s="36"/>
      <c r="AV9" s="36"/>
      <c r="AW9" s="128"/>
      <c r="AX9" s="48" t="s">
        <v>55</v>
      </c>
      <c r="AY9" s="35" t="s">
        <v>35</v>
      </c>
      <c r="AZ9" s="48">
        <v>50</v>
      </c>
      <c r="BA9" s="131"/>
      <c r="BB9" s="49"/>
      <c r="BC9" s="24"/>
      <c r="BD9" s="49"/>
      <c r="BE9" s="135"/>
      <c r="BF9" s="49"/>
      <c r="BG9" s="49"/>
      <c r="BH9" s="49"/>
      <c r="BI9" s="135"/>
      <c r="BJ9" s="49"/>
      <c r="BK9" s="49"/>
      <c r="BL9" s="49"/>
      <c r="BM9" s="157"/>
      <c r="BN9" s="35"/>
      <c r="BO9" s="24"/>
      <c r="BP9" s="24"/>
      <c r="BQ9" s="137"/>
      <c r="BR9" s="21">
        <v>1</v>
      </c>
      <c r="BS9" s="24">
        <v>67.599999999999994</v>
      </c>
      <c r="BT9" s="24">
        <v>67.599999999999994</v>
      </c>
      <c r="BU9" s="24">
        <v>1011.1</v>
      </c>
      <c r="BV9" s="24">
        <v>1011.5</v>
      </c>
      <c r="BW9" s="24">
        <v>0</v>
      </c>
      <c r="BX9" s="24">
        <v>2</v>
      </c>
      <c r="BY9" s="99">
        <v>5.8</v>
      </c>
      <c r="BZ9" s="24">
        <v>2</v>
      </c>
      <c r="CA9" s="24" t="s">
        <v>68</v>
      </c>
      <c r="CB9" s="24">
        <v>14</v>
      </c>
      <c r="CH9" s="172">
        <f t="shared" si="2"/>
        <v>0</v>
      </c>
      <c r="CI9" s="172">
        <f t="shared" si="3"/>
        <v>0</v>
      </c>
      <c r="CJ9" s="48">
        <f t="shared" si="4"/>
        <v>0</v>
      </c>
      <c r="CK9" s="48">
        <f t="shared" si="5"/>
        <v>0</v>
      </c>
    </row>
    <row r="10" spans="1:89" s="48" customFormat="1" x14ac:dyDescent="0.25">
      <c r="A10" s="93">
        <v>42510</v>
      </c>
      <c r="B10" s="47" t="str">
        <f t="shared" si="0"/>
        <v>16141</v>
      </c>
      <c r="C10" s="48" t="s">
        <v>42</v>
      </c>
      <c r="D10" s="48" t="s">
        <v>61</v>
      </c>
      <c r="E10" s="24">
        <v>1</v>
      </c>
      <c r="F10" s="24">
        <v>7</v>
      </c>
      <c r="G10" s="24" t="s">
        <v>25</v>
      </c>
      <c r="H10" s="24">
        <v>610</v>
      </c>
      <c r="I10" s="24">
        <f t="shared" si="1"/>
        <v>10</v>
      </c>
      <c r="J10" s="21" t="s">
        <v>67</v>
      </c>
      <c r="K10" s="18"/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24"/>
      <c r="S10" s="24"/>
      <c r="T10" s="24"/>
      <c r="U10" s="137"/>
      <c r="V10" s="24"/>
      <c r="W10" s="24"/>
      <c r="X10" s="24"/>
      <c r="Y10" s="137"/>
      <c r="Z10" s="24"/>
      <c r="AA10" s="24"/>
      <c r="AB10" s="24"/>
      <c r="AC10" s="131"/>
      <c r="AG10" s="131"/>
      <c r="AK10" s="131"/>
      <c r="AL10" s="21">
        <v>0</v>
      </c>
      <c r="AM10" s="35"/>
      <c r="AN10" s="38">
        <v>1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24"/>
      <c r="AU10" s="36"/>
      <c r="AV10" s="36"/>
      <c r="AW10" s="128"/>
      <c r="AX10" s="48" t="s">
        <v>55</v>
      </c>
      <c r="AY10" s="35" t="s">
        <v>35</v>
      </c>
      <c r="AZ10" s="48">
        <v>50</v>
      </c>
      <c r="BA10" s="131"/>
      <c r="BB10" s="49"/>
      <c r="BC10" s="24"/>
      <c r="BD10" s="49"/>
      <c r="BE10" s="135"/>
      <c r="BF10" s="49"/>
      <c r="BG10" s="49"/>
      <c r="BH10" s="49"/>
      <c r="BI10" s="135"/>
      <c r="BJ10" s="49"/>
      <c r="BK10" s="49"/>
      <c r="BL10" s="49"/>
      <c r="BM10" s="157"/>
      <c r="BN10" s="35"/>
      <c r="BO10" s="24"/>
      <c r="BP10" s="24"/>
      <c r="BQ10" s="137"/>
      <c r="BR10" s="21">
        <v>1</v>
      </c>
      <c r="BS10" s="24">
        <v>67.599999999999994</v>
      </c>
      <c r="BT10" s="24">
        <v>67.599999999999994</v>
      </c>
      <c r="BU10" s="24">
        <v>1011.1</v>
      </c>
      <c r="BV10" s="24">
        <v>1011.5</v>
      </c>
      <c r="BW10" s="24">
        <v>1</v>
      </c>
      <c r="BX10" s="24">
        <v>2</v>
      </c>
      <c r="BY10" s="99">
        <v>5</v>
      </c>
      <c r="BZ10" s="24">
        <v>2</v>
      </c>
      <c r="CA10" s="24" t="s">
        <v>68</v>
      </c>
      <c r="CB10" s="24">
        <v>14</v>
      </c>
      <c r="CH10" s="172">
        <f t="shared" si="2"/>
        <v>0</v>
      </c>
      <c r="CI10" s="172">
        <f t="shared" si="3"/>
        <v>0</v>
      </c>
      <c r="CJ10" s="48">
        <f t="shared" si="4"/>
        <v>0</v>
      </c>
      <c r="CK10" s="48">
        <f t="shared" si="5"/>
        <v>0</v>
      </c>
    </row>
    <row r="11" spans="1:89" s="56" customFormat="1" x14ac:dyDescent="0.25">
      <c r="A11" s="54">
        <v>42510</v>
      </c>
      <c r="B11" s="55" t="str">
        <f t="shared" si="0"/>
        <v>16141</v>
      </c>
      <c r="C11" s="56" t="s">
        <v>42</v>
      </c>
      <c r="D11" s="56" t="s">
        <v>61</v>
      </c>
      <c r="E11" s="57">
        <v>1</v>
      </c>
      <c r="F11" s="57">
        <v>8</v>
      </c>
      <c r="G11" s="57" t="s">
        <v>25</v>
      </c>
      <c r="H11" s="57">
        <v>602</v>
      </c>
      <c r="I11" s="57">
        <f t="shared" si="1"/>
        <v>2</v>
      </c>
      <c r="J11" s="58" t="s">
        <v>67</v>
      </c>
      <c r="K11" s="19"/>
      <c r="L11" s="57">
        <v>0</v>
      </c>
      <c r="M11" s="57">
        <v>1</v>
      </c>
      <c r="N11" s="57">
        <v>1</v>
      </c>
      <c r="O11" s="57">
        <v>1</v>
      </c>
      <c r="P11" s="57">
        <v>1</v>
      </c>
      <c r="Q11" s="57">
        <v>0</v>
      </c>
      <c r="R11" s="57"/>
      <c r="S11" s="57">
        <v>1</v>
      </c>
      <c r="T11" s="57"/>
      <c r="U11" s="138"/>
      <c r="V11" s="57" t="s">
        <v>22</v>
      </c>
      <c r="W11" s="57" t="s">
        <v>22</v>
      </c>
      <c r="X11" s="57">
        <v>320</v>
      </c>
      <c r="Y11" s="138"/>
      <c r="Z11" s="57"/>
      <c r="AA11" s="57"/>
      <c r="AB11" s="57"/>
      <c r="AC11" s="129"/>
      <c r="AG11" s="129"/>
      <c r="AK11" s="129"/>
      <c r="AL11" s="58">
        <v>1</v>
      </c>
      <c r="AM11" s="19"/>
      <c r="AN11" s="57">
        <v>0</v>
      </c>
      <c r="AO11" s="57">
        <v>0</v>
      </c>
      <c r="AP11" s="57">
        <v>0</v>
      </c>
      <c r="AQ11" s="57">
        <v>0</v>
      </c>
      <c r="AR11" s="57">
        <v>0</v>
      </c>
      <c r="AS11" s="57">
        <v>0</v>
      </c>
      <c r="AT11" s="57"/>
      <c r="AW11" s="129"/>
      <c r="AY11" s="19"/>
      <c r="BA11" s="129"/>
      <c r="BB11" s="59"/>
      <c r="BC11" s="57"/>
      <c r="BD11" s="59"/>
      <c r="BE11" s="136"/>
      <c r="BF11" s="59"/>
      <c r="BG11" s="59"/>
      <c r="BH11" s="59"/>
      <c r="BI11" s="136"/>
      <c r="BJ11" s="59"/>
      <c r="BK11" s="59"/>
      <c r="BL11" s="59"/>
      <c r="BM11" s="157"/>
      <c r="BN11" s="19"/>
      <c r="BO11" s="57"/>
      <c r="BP11" s="57"/>
      <c r="BQ11" s="138"/>
      <c r="BR11" s="58"/>
      <c r="BS11" s="113">
        <v>67.599999999999994</v>
      </c>
      <c r="BT11" s="57">
        <v>67.599999999999994</v>
      </c>
      <c r="BU11" s="57">
        <v>1011.1</v>
      </c>
      <c r="BV11" s="57">
        <v>1011.5</v>
      </c>
      <c r="BW11" s="57">
        <v>1</v>
      </c>
      <c r="BX11" s="57">
        <v>2</v>
      </c>
      <c r="BY11" s="121">
        <v>5</v>
      </c>
      <c r="BZ11" s="59">
        <v>2</v>
      </c>
      <c r="CA11" s="57" t="s">
        <v>68</v>
      </c>
      <c r="CB11" s="56">
        <v>14</v>
      </c>
      <c r="CH11" s="172">
        <f t="shared" si="2"/>
        <v>0</v>
      </c>
      <c r="CI11" s="172">
        <f t="shared" si="3"/>
        <v>0</v>
      </c>
      <c r="CJ11" s="48">
        <f t="shared" si="4"/>
        <v>0</v>
      </c>
      <c r="CK11" s="48">
        <f t="shared" si="5"/>
        <v>0</v>
      </c>
    </row>
    <row r="12" spans="1:89" s="48" customFormat="1" x14ac:dyDescent="0.25">
      <c r="A12" s="93">
        <v>42510</v>
      </c>
      <c r="B12" s="47" t="str">
        <f t="shared" si="0"/>
        <v>16141</v>
      </c>
      <c r="C12" s="48" t="s">
        <v>42</v>
      </c>
      <c r="D12" s="36" t="s">
        <v>61</v>
      </c>
      <c r="E12" s="24">
        <v>2</v>
      </c>
      <c r="F12" s="24">
        <v>1</v>
      </c>
      <c r="G12" s="24" t="s">
        <v>25</v>
      </c>
      <c r="H12" s="24">
        <v>727</v>
      </c>
      <c r="I12" s="24">
        <f t="shared" si="1"/>
        <v>127</v>
      </c>
      <c r="J12" s="20" t="s">
        <v>67</v>
      </c>
      <c r="K12" s="18"/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/>
      <c r="S12" s="24"/>
      <c r="T12" s="24"/>
      <c r="U12" s="137"/>
      <c r="V12" s="24"/>
      <c r="W12" s="24"/>
      <c r="X12" s="24"/>
      <c r="Y12" s="137"/>
      <c r="Z12" s="24"/>
      <c r="AA12" s="24"/>
      <c r="AB12" s="24"/>
      <c r="AC12" s="131"/>
      <c r="AG12" s="131"/>
      <c r="AK12" s="131"/>
      <c r="AL12" s="21">
        <v>0</v>
      </c>
      <c r="AM12" s="35"/>
      <c r="AN12" s="97">
        <v>0</v>
      </c>
      <c r="AO12" s="97">
        <v>0</v>
      </c>
      <c r="AP12" s="97">
        <v>0</v>
      </c>
      <c r="AQ12" s="97">
        <v>0</v>
      </c>
      <c r="AR12" s="97">
        <v>0</v>
      </c>
      <c r="AS12" s="97">
        <v>0</v>
      </c>
      <c r="AT12" s="24"/>
      <c r="AU12" s="36"/>
      <c r="AV12" s="36"/>
      <c r="AW12" s="128"/>
      <c r="AY12" s="35"/>
      <c r="BA12" s="131"/>
      <c r="BB12" s="49"/>
      <c r="BC12" s="24"/>
      <c r="BD12" s="49"/>
      <c r="BE12" s="135"/>
      <c r="BF12" s="49"/>
      <c r="BG12" s="49"/>
      <c r="BH12" s="49"/>
      <c r="BI12" s="135"/>
      <c r="BJ12" s="49"/>
      <c r="BK12" s="49"/>
      <c r="BL12" s="49"/>
      <c r="BM12" s="157"/>
      <c r="BN12" s="35"/>
      <c r="BO12" s="24"/>
      <c r="BP12" s="24"/>
      <c r="BQ12" s="137"/>
      <c r="BR12" s="21"/>
      <c r="BS12" s="147">
        <v>71.3</v>
      </c>
      <c r="BT12" s="97">
        <v>73</v>
      </c>
      <c r="BU12" s="97">
        <v>1013</v>
      </c>
      <c r="BV12" s="97">
        <v>1013.9</v>
      </c>
      <c r="BW12" s="24">
        <v>1</v>
      </c>
      <c r="BX12" s="24">
        <v>1</v>
      </c>
      <c r="BY12" s="100">
        <v>6.8</v>
      </c>
      <c r="BZ12" s="24">
        <v>2</v>
      </c>
      <c r="CA12" s="24" t="s">
        <v>67</v>
      </c>
      <c r="CB12" s="24">
        <v>14</v>
      </c>
      <c r="CH12" s="172">
        <f t="shared" si="2"/>
        <v>0</v>
      </c>
      <c r="CI12" s="172">
        <f t="shared" si="3"/>
        <v>0</v>
      </c>
      <c r="CJ12" s="48">
        <f t="shared" si="4"/>
        <v>0</v>
      </c>
      <c r="CK12" s="48">
        <f t="shared" si="5"/>
        <v>0</v>
      </c>
    </row>
    <row r="13" spans="1:89" s="48" customFormat="1" x14ac:dyDescent="0.25">
      <c r="A13" s="93">
        <v>42510</v>
      </c>
      <c r="B13" s="47" t="str">
        <f t="shared" si="0"/>
        <v>16141</v>
      </c>
      <c r="C13" s="48" t="s">
        <v>42</v>
      </c>
      <c r="D13" s="36" t="s">
        <v>129</v>
      </c>
      <c r="E13" s="24">
        <v>2</v>
      </c>
      <c r="F13" s="24">
        <v>2</v>
      </c>
      <c r="G13" s="24" t="s">
        <v>25</v>
      </c>
      <c r="H13" s="24">
        <v>720</v>
      </c>
      <c r="I13" s="24">
        <f t="shared" si="1"/>
        <v>120</v>
      </c>
      <c r="J13" s="20" t="s">
        <v>67</v>
      </c>
      <c r="K13" s="18"/>
      <c r="L13" s="24">
        <v>0</v>
      </c>
      <c r="M13" s="24">
        <v>0</v>
      </c>
      <c r="N13" s="24">
        <v>0</v>
      </c>
      <c r="O13" s="24">
        <v>1</v>
      </c>
      <c r="P13" s="24">
        <v>0</v>
      </c>
      <c r="Q13" s="24">
        <v>0</v>
      </c>
      <c r="R13" s="24"/>
      <c r="S13" s="24"/>
      <c r="T13" s="24"/>
      <c r="U13" s="137"/>
      <c r="V13" s="24" t="s">
        <v>22</v>
      </c>
      <c r="W13" s="24" t="s">
        <v>55</v>
      </c>
      <c r="X13" s="24">
        <v>60</v>
      </c>
      <c r="Y13" s="137"/>
      <c r="Z13" s="24"/>
      <c r="AA13" s="24"/>
      <c r="AB13" s="24"/>
      <c r="AC13" s="131"/>
      <c r="AG13" s="131"/>
      <c r="AK13" s="131"/>
      <c r="AL13" s="21">
        <v>1</v>
      </c>
      <c r="AM13" s="35"/>
      <c r="AN13" s="38">
        <v>0</v>
      </c>
      <c r="AO13" s="38">
        <v>0</v>
      </c>
      <c r="AP13" s="38">
        <v>0</v>
      </c>
      <c r="AQ13" s="38">
        <v>0</v>
      </c>
      <c r="AR13" s="38">
        <v>0</v>
      </c>
      <c r="AS13" s="38">
        <v>0</v>
      </c>
      <c r="AT13" s="24"/>
      <c r="AU13" s="36"/>
      <c r="AV13" s="36"/>
      <c r="AW13" s="128"/>
      <c r="AY13" s="35"/>
      <c r="BA13" s="131"/>
      <c r="BB13" s="49"/>
      <c r="BC13" s="24"/>
      <c r="BD13" s="49"/>
      <c r="BE13" s="135"/>
      <c r="BF13" s="49"/>
      <c r="BG13" s="49"/>
      <c r="BH13" s="49"/>
      <c r="BI13" s="135"/>
      <c r="BJ13" s="49"/>
      <c r="BK13" s="49"/>
      <c r="BL13" s="49"/>
      <c r="BM13" s="157"/>
      <c r="BN13" s="35"/>
      <c r="BO13" s="35"/>
      <c r="BP13" s="24"/>
      <c r="BQ13" s="137"/>
      <c r="BR13" s="21"/>
      <c r="BS13" s="120">
        <v>71.3</v>
      </c>
      <c r="BT13" s="38">
        <v>73</v>
      </c>
      <c r="BU13" s="38">
        <v>1013</v>
      </c>
      <c r="BV13" s="38">
        <v>1013.9</v>
      </c>
      <c r="BW13" s="24">
        <v>1</v>
      </c>
      <c r="BX13" s="24">
        <v>1</v>
      </c>
      <c r="BY13" s="100">
        <v>6.3</v>
      </c>
      <c r="BZ13" s="24">
        <v>2</v>
      </c>
      <c r="CA13" s="24" t="s">
        <v>67</v>
      </c>
      <c r="CB13" s="24">
        <v>14</v>
      </c>
      <c r="CH13" s="172">
        <f t="shared" si="2"/>
        <v>0</v>
      </c>
      <c r="CI13" s="172">
        <f t="shared" si="3"/>
        <v>0</v>
      </c>
      <c r="CJ13" s="48">
        <f t="shared" si="4"/>
        <v>0</v>
      </c>
      <c r="CK13" s="48">
        <f t="shared" si="5"/>
        <v>1</v>
      </c>
    </row>
    <row r="14" spans="1:89" s="48" customFormat="1" x14ac:dyDescent="0.25">
      <c r="A14" s="93">
        <v>42510</v>
      </c>
      <c r="B14" s="47" t="str">
        <f t="shared" si="0"/>
        <v>16141</v>
      </c>
      <c r="C14" s="48" t="s">
        <v>42</v>
      </c>
      <c r="D14" s="36" t="s">
        <v>129</v>
      </c>
      <c r="E14" s="24">
        <v>2</v>
      </c>
      <c r="F14" s="24">
        <v>3</v>
      </c>
      <c r="G14" s="24" t="s">
        <v>25</v>
      </c>
      <c r="H14" s="24">
        <v>707</v>
      </c>
      <c r="I14" s="24">
        <f t="shared" si="1"/>
        <v>107</v>
      </c>
      <c r="J14" s="20" t="s">
        <v>67</v>
      </c>
      <c r="K14" s="18"/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/>
      <c r="S14" s="24"/>
      <c r="T14" s="24"/>
      <c r="U14" s="137"/>
      <c r="V14" s="24"/>
      <c r="W14" s="24"/>
      <c r="X14" s="24"/>
      <c r="Y14" s="137"/>
      <c r="Z14" s="24"/>
      <c r="AA14" s="24"/>
      <c r="AB14" s="24"/>
      <c r="AC14" s="131"/>
      <c r="AG14" s="131"/>
      <c r="AK14" s="131"/>
      <c r="AL14" s="21">
        <v>0</v>
      </c>
      <c r="AM14" s="35"/>
      <c r="AN14" s="38">
        <v>0</v>
      </c>
      <c r="AO14" s="38">
        <v>0</v>
      </c>
      <c r="AP14" s="38">
        <v>0</v>
      </c>
      <c r="AQ14" s="38">
        <v>0</v>
      </c>
      <c r="AR14" s="38">
        <v>0</v>
      </c>
      <c r="AS14" s="38">
        <v>0</v>
      </c>
      <c r="AT14" s="24"/>
      <c r="AU14" s="36"/>
      <c r="AV14" s="36"/>
      <c r="AW14" s="128"/>
      <c r="AY14" s="35"/>
      <c r="BA14" s="131"/>
      <c r="BB14" s="49"/>
      <c r="BC14" s="24"/>
      <c r="BD14" s="49"/>
      <c r="BE14" s="135"/>
      <c r="BF14" s="49"/>
      <c r="BG14" s="49"/>
      <c r="BH14" s="49"/>
      <c r="BI14" s="135"/>
      <c r="BJ14" s="49"/>
      <c r="BK14" s="49"/>
      <c r="BL14" s="49"/>
      <c r="BM14" s="157"/>
      <c r="BN14" s="35"/>
      <c r="BO14" s="35"/>
      <c r="BP14" s="24"/>
      <c r="BQ14" s="137"/>
      <c r="BR14" s="21"/>
      <c r="BS14" s="120">
        <v>71.3</v>
      </c>
      <c r="BT14" s="38">
        <v>73</v>
      </c>
      <c r="BU14" s="38">
        <v>1013</v>
      </c>
      <c r="BV14" s="38">
        <v>1013.9</v>
      </c>
      <c r="BW14" s="24">
        <v>0</v>
      </c>
      <c r="BX14" s="24">
        <v>1</v>
      </c>
      <c r="BY14" s="100">
        <v>4.5999999999999996</v>
      </c>
      <c r="BZ14" s="24">
        <v>2</v>
      </c>
      <c r="CA14" s="24" t="s">
        <v>67</v>
      </c>
      <c r="CB14" s="24">
        <v>14</v>
      </c>
      <c r="CH14" s="172">
        <f t="shared" si="2"/>
        <v>0</v>
      </c>
      <c r="CI14" s="172">
        <f t="shared" si="3"/>
        <v>0</v>
      </c>
      <c r="CJ14" s="48">
        <f t="shared" si="4"/>
        <v>0</v>
      </c>
      <c r="CK14" s="48">
        <f t="shared" si="5"/>
        <v>0</v>
      </c>
    </row>
    <row r="15" spans="1:89" s="48" customFormat="1" x14ac:dyDescent="0.25">
      <c r="A15" s="93">
        <v>42510</v>
      </c>
      <c r="B15" s="47" t="str">
        <f t="shared" si="0"/>
        <v>16141</v>
      </c>
      <c r="C15" s="48" t="s">
        <v>42</v>
      </c>
      <c r="D15" s="36" t="s">
        <v>129</v>
      </c>
      <c r="E15" s="24">
        <v>2</v>
      </c>
      <c r="F15" s="24">
        <v>4</v>
      </c>
      <c r="G15" s="24" t="s">
        <v>25</v>
      </c>
      <c r="H15" s="24">
        <v>656</v>
      </c>
      <c r="I15" s="24">
        <f t="shared" si="1"/>
        <v>56</v>
      </c>
      <c r="J15" s="20" t="s">
        <v>67</v>
      </c>
      <c r="K15" s="18"/>
      <c r="L15" s="24">
        <v>0</v>
      </c>
      <c r="M15" s="24">
        <v>1</v>
      </c>
      <c r="N15" s="24">
        <v>0</v>
      </c>
      <c r="O15" s="24">
        <v>0</v>
      </c>
      <c r="P15" s="24">
        <v>0</v>
      </c>
      <c r="Q15" s="24">
        <v>0</v>
      </c>
      <c r="R15" s="24"/>
      <c r="S15" s="24"/>
      <c r="T15" s="24"/>
      <c r="U15" s="137"/>
      <c r="V15" s="24" t="s">
        <v>22</v>
      </c>
      <c r="W15" s="24" t="s">
        <v>55</v>
      </c>
      <c r="X15" s="24">
        <v>65</v>
      </c>
      <c r="Y15" s="137"/>
      <c r="Z15" s="24"/>
      <c r="AA15" s="24"/>
      <c r="AB15" s="24"/>
      <c r="AC15" s="131"/>
      <c r="AG15" s="131"/>
      <c r="AK15" s="131"/>
      <c r="AL15" s="21">
        <v>1</v>
      </c>
      <c r="AM15" s="35"/>
      <c r="AN15" s="38">
        <v>0</v>
      </c>
      <c r="AO15" s="38">
        <v>0</v>
      </c>
      <c r="AP15" s="38">
        <v>0</v>
      </c>
      <c r="AQ15" s="38">
        <v>0</v>
      </c>
      <c r="AR15" s="38">
        <v>0</v>
      </c>
      <c r="AS15" s="38">
        <v>0</v>
      </c>
      <c r="AT15" s="24"/>
      <c r="AU15" s="36"/>
      <c r="AV15" s="36"/>
      <c r="AW15" s="128"/>
      <c r="AY15" s="35"/>
      <c r="BA15" s="131"/>
      <c r="BB15" s="49"/>
      <c r="BC15" s="24"/>
      <c r="BD15" s="49"/>
      <c r="BE15" s="135"/>
      <c r="BF15" s="49"/>
      <c r="BG15" s="49"/>
      <c r="BH15" s="49"/>
      <c r="BI15" s="135"/>
      <c r="BJ15" s="49"/>
      <c r="BK15" s="49"/>
      <c r="BL15" s="49"/>
      <c r="BM15" s="157"/>
      <c r="BN15" s="35"/>
      <c r="BO15" s="35"/>
      <c r="BP15" s="24"/>
      <c r="BQ15" s="137"/>
      <c r="BR15" s="21"/>
      <c r="BS15" s="120">
        <v>71.3</v>
      </c>
      <c r="BT15" s="38">
        <v>73</v>
      </c>
      <c r="BU15" s="38">
        <v>1013</v>
      </c>
      <c r="BV15" s="38">
        <v>1013.9</v>
      </c>
      <c r="BW15" s="24">
        <v>0</v>
      </c>
      <c r="BX15" s="24">
        <v>0</v>
      </c>
      <c r="BY15" s="100">
        <v>2.8</v>
      </c>
      <c r="BZ15" s="24">
        <v>2</v>
      </c>
      <c r="CA15" s="24" t="s">
        <v>67</v>
      </c>
      <c r="CB15" s="24">
        <v>14</v>
      </c>
      <c r="CH15" s="172">
        <f t="shared" si="2"/>
        <v>0</v>
      </c>
      <c r="CI15" s="172">
        <f t="shared" si="3"/>
        <v>0</v>
      </c>
      <c r="CJ15" s="48">
        <f t="shared" si="4"/>
        <v>0</v>
      </c>
      <c r="CK15" s="48">
        <f t="shared" si="5"/>
        <v>1</v>
      </c>
    </row>
    <row r="16" spans="1:89" s="48" customFormat="1" x14ac:dyDescent="0.25">
      <c r="A16" s="93">
        <v>42510</v>
      </c>
      <c r="B16" s="47" t="str">
        <f t="shared" si="0"/>
        <v>16141</v>
      </c>
      <c r="C16" s="48" t="s">
        <v>42</v>
      </c>
      <c r="D16" s="36" t="s">
        <v>129</v>
      </c>
      <c r="E16" s="24">
        <v>2</v>
      </c>
      <c r="F16" s="24">
        <v>5</v>
      </c>
      <c r="G16" s="24" t="s">
        <v>25</v>
      </c>
      <c r="H16" s="24">
        <v>645</v>
      </c>
      <c r="I16" s="24">
        <f t="shared" si="1"/>
        <v>45</v>
      </c>
      <c r="J16" s="20" t="s">
        <v>67</v>
      </c>
      <c r="K16" s="18"/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/>
      <c r="S16" s="24"/>
      <c r="T16" s="24"/>
      <c r="U16" s="137"/>
      <c r="V16" s="24"/>
      <c r="W16" s="24"/>
      <c r="X16" s="24"/>
      <c r="Y16" s="137"/>
      <c r="Z16" s="24"/>
      <c r="AA16" s="24"/>
      <c r="AB16" s="24"/>
      <c r="AC16" s="131"/>
      <c r="AG16" s="131"/>
      <c r="AK16" s="131"/>
      <c r="AL16" s="21">
        <v>0</v>
      </c>
      <c r="AM16" s="35"/>
      <c r="AN16" s="38">
        <v>0</v>
      </c>
      <c r="AO16" s="38">
        <v>0</v>
      </c>
      <c r="AP16" s="38">
        <v>0</v>
      </c>
      <c r="AQ16" s="38">
        <v>0</v>
      </c>
      <c r="AR16" s="38">
        <v>0</v>
      </c>
      <c r="AS16" s="38">
        <v>0</v>
      </c>
      <c r="AT16" s="24"/>
      <c r="AU16" s="36"/>
      <c r="AV16" s="36"/>
      <c r="AW16" s="128"/>
      <c r="AY16" s="35"/>
      <c r="BA16" s="131"/>
      <c r="BB16" s="49"/>
      <c r="BC16" s="24"/>
      <c r="BD16" s="49"/>
      <c r="BE16" s="135"/>
      <c r="BF16" s="49"/>
      <c r="BG16" s="49"/>
      <c r="BH16" s="49"/>
      <c r="BI16" s="135"/>
      <c r="BJ16" s="49"/>
      <c r="BK16" s="49"/>
      <c r="BL16" s="49"/>
      <c r="BM16" s="157"/>
      <c r="BN16" s="35"/>
      <c r="BO16" s="35"/>
      <c r="BP16" s="24"/>
      <c r="BQ16" s="137"/>
      <c r="BR16" s="21"/>
      <c r="BS16" s="120">
        <v>71.3</v>
      </c>
      <c r="BT16" s="38">
        <v>73</v>
      </c>
      <c r="BU16" s="38">
        <v>1013</v>
      </c>
      <c r="BV16" s="38">
        <v>1013.9</v>
      </c>
      <c r="BW16" s="24">
        <v>0</v>
      </c>
      <c r="BX16" s="24">
        <v>0</v>
      </c>
      <c r="BY16" s="100">
        <v>4.5999999999999996</v>
      </c>
      <c r="BZ16" s="24">
        <v>2</v>
      </c>
      <c r="CA16" s="24" t="s">
        <v>67</v>
      </c>
      <c r="CB16" s="24">
        <v>14</v>
      </c>
      <c r="CH16" s="172">
        <f t="shared" si="2"/>
        <v>0</v>
      </c>
      <c r="CI16" s="172">
        <f t="shared" si="3"/>
        <v>0</v>
      </c>
      <c r="CJ16" s="48">
        <f t="shared" si="4"/>
        <v>0</v>
      </c>
      <c r="CK16" s="48">
        <f t="shared" si="5"/>
        <v>0</v>
      </c>
    </row>
    <row r="17" spans="1:89" s="48" customFormat="1" x14ac:dyDescent="0.25">
      <c r="A17" s="93">
        <v>42510</v>
      </c>
      <c r="B17" s="47" t="str">
        <f t="shared" si="0"/>
        <v>16141</v>
      </c>
      <c r="C17" s="48" t="s">
        <v>42</v>
      </c>
      <c r="D17" s="36" t="s">
        <v>129</v>
      </c>
      <c r="E17" s="24">
        <v>2</v>
      </c>
      <c r="F17" s="24">
        <v>6</v>
      </c>
      <c r="G17" s="24" t="s">
        <v>25</v>
      </c>
      <c r="H17" s="24">
        <v>631</v>
      </c>
      <c r="I17" s="24">
        <f t="shared" si="1"/>
        <v>31</v>
      </c>
      <c r="J17" s="21" t="s">
        <v>67</v>
      </c>
      <c r="K17" s="18"/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1</v>
      </c>
      <c r="R17" s="24"/>
      <c r="S17" s="38"/>
      <c r="T17" s="38"/>
      <c r="U17" s="130"/>
      <c r="V17" s="38" t="s">
        <v>35</v>
      </c>
      <c r="W17" s="38" t="s">
        <v>35</v>
      </c>
      <c r="X17" s="38">
        <v>155</v>
      </c>
      <c r="Y17" s="130"/>
      <c r="Z17" s="38"/>
      <c r="AA17" s="38"/>
      <c r="AB17" s="38"/>
      <c r="AC17" s="131"/>
      <c r="AG17" s="131"/>
      <c r="AK17" s="131"/>
      <c r="AL17" s="21">
        <v>1</v>
      </c>
      <c r="AM17" s="35"/>
      <c r="AN17" s="38">
        <v>0</v>
      </c>
      <c r="AO17" s="38">
        <v>0</v>
      </c>
      <c r="AP17" s="38">
        <v>0</v>
      </c>
      <c r="AQ17" s="38">
        <v>0</v>
      </c>
      <c r="AR17" s="38">
        <v>0</v>
      </c>
      <c r="AS17" s="38">
        <v>0</v>
      </c>
      <c r="AT17" s="38"/>
      <c r="AU17" s="36"/>
      <c r="AV17" s="36"/>
      <c r="AW17" s="128"/>
      <c r="AX17" s="36"/>
      <c r="AY17" s="35"/>
      <c r="BA17" s="131"/>
      <c r="BB17" s="49"/>
      <c r="BC17" s="24"/>
      <c r="BD17" s="49"/>
      <c r="BE17" s="135"/>
      <c r="BF17" s="49"/>
      <c r="BG17" s="49"/>
      <c r="BH17" s="49"/>
      <c r="BI17" s="135"/>
      <c r="BJ17" s="49"/>
      <c r="BK17" s="49"/>
      <c r="BL17" s="49"/>
      <c r="BM17" s="157"/>
      <c r="BN17" s="35"/>
      <c r="BO17" s="35"/>
      <c r="BP17" s="24"/>
      <c r="BQ17" s="137"/>
      <c r="BR17" s="21"/>
      <c r="BS17" s="120">
        <v>71.3</v>
      </c>
      <c r="BT17" s="38">
        <v>73</v>
      </c>
      <c r="BU17" s="38">
        <v>1013</v>
      </c>
      <c r="BV17" s="38">
        <v>1013.9</v>
      </c>
      <c r="BW17" s="24">
        <v>0</v>
      </c>
      <c r="BX17" s="24">
        <v>0</v>
      </c>
      <c r="BY17" s="100">
        <v>3.2</v>
      </c>
      <c r="BZ17" s="24">
        <v>2</v>
      </c>
      <c r="CA17" s="24" t="s">
        <v>67</v>
      </c>
      <c r="CB17" s="24">
        <v>14</v>
      </c>
      <c r="CH17" s="172">
        <f t="shared" si="2"/>
        <v>0</v>
      </c>
      <c r="CI17" s="172">
        <f t="shared" si="3"/>
        <v>0</v>
      </c>
      <c r="CJ17" s="48">
        <f t="shared" si="4"/>
        <v>1</v>
      </c>
      <c r="CK17" s="48">
        <f t="shared" si="5"/>
        <v>0</v>
      </c>
    </row>
    <row r="18" spans="1:89" s="48" customFormat="1" x14ac:dyDescent="0.25">
      <c r="A18" s="93">
        <v>42510</v>
      </c>
      <c r="B18" s="47" t="str">
        <f t="shared" si="0"/>
        <v>16141</v>
      </c>
      <c r="C18" s="48" t="s">
        <v>42</v>
      </c>
      <c r="D18" s="36" t="s">
        <v>129</v>
      </c>
      <c r="E18" s="24">
        <v>2</v>
      </c>
      <c r="F18" s="24">
        <v>7</v>
      </c>
      <c r="G18" s="24" t="s">
        <v>25</v>
      </c>
      <c r="H18" s="24">
        <v>620</v>
      </c>
      <c r="I18" s="24">
        <f t="shared" si="1"/>
        <v>20</v>
      </c>
      <c r="J18" s="20" t="s">
        <v>67</v>
      </c>
      <c r="K18" s="18"/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/>
      <c r="S18" s="24"/>
      <c r="T18" s="24"/>
      <c r="U18" s="137"/>
      <c r="V18" s="24"/>
      <c r="W18" s="24"/>
      <c r="X18" s="24"/>
      <c r="Y18" s="137"/>
      <c r="Z18" s="24"/>
      <c r="AA18" s="24"/>
      <c r="AB18" s="24"/>
      <c r="AC18" s="131"/>
      <c r="AG18" s="131"/>
      <c r="AK18" s="131"/>
      <c r="AL18" s="21">
        <v>0</v>
      </c>
      <c r="AM18" s="35"/>
      <c r="AN18" s="38">
        <v>0</v>
      </c>
      <c r="AO18" s="38">
        <v>0</v>
      </c>
      <c r="AP18" s="38">
        <v>0</v>
      </c>
      <c r="AQ18" s="38">
        <v>0</v>
      </c>
      <c r="AR18" s="38">
        <v>0</v>
      </c>
      <c r="AS18" s="38">
        <v>0</v>
      </c>
      <c r="AT18" s="24"/>
      <c r="AU18" s="36"/>
      <c r="AV18" s="36"/>
      <c r="AW18" s="128"/>
      <c r="AX18" s="51"/>
      <c r="AY18" s="35"/>
      <c r="BA18" s="131"/>
      <c r="BB18" s="52"/>
      <c r="BC18" s="24"/>
      <c r="BD18" s="49"/>
      <c r="BE18" s="135"/>
      <c r="BF18" s="49"/>
      <c r="BG18" s="49"/>
      <c r="BH18" s="49"/>
      <c r="BI18" s="135"/>
      <c r="BJ18" s="49"/>
      <c r="BK18" s="49"/>
      <c r="BL18" s="49"/>
      <c r="BM18" s="157"/>
      <c r="BN18" s="35"/>
      <c r="BO18" s="35"/>
      <c r="BP18" s="24"/>
      <c r="BQ18" s="137"/>
      <c r="BR18" s="21"/>
      <c r="BS18" s="120">
        <v>71.3</v>
      </c>
      <c r="BT18" s="38">
        <v>73</v>
      </c>
      <c r="BU18" s="38">
        <v>1013</v>
      </c>
      <c r="BV18" s="38">
        <v>1013.9</v>
      </c>
      <c r="BW18" s="24">
        <v>0</v>
      </c>
      <c r="BX18" s="24">
        <v>0</v>
      </c>
      <c r="BY18" s="100">
        <v>0</v>
      </c>
      <c r="BZ18" s="24">
        <v>2</v>
      </c>
      <c r="CA18" s="24" t="s">
        <v>67</v>
      </c>
      <c r="CB18" s="24">
        <v>14</v>
      </c>
      <c r="CH18" s="172">
        <f t="shared" si="2"/>
        <v>0</v>
      </c>
      <c r="CI18" s="172">
        <f t="shared" si="3"/>
        <v>0</v>
      </c>
      <c r="CJ18" s="48">
        <f t="shared" si="4"/>
        <v>0</v>
      </c>
      <c r="CK18" s="48">
        <f t="shared" si="5"/>
        <v>0</v>
      </c>
    </row>
    <row r="19" spans="1:89" s="48" customFormat="1" x14ac:dyDescent="0.25">
      <c r="A19" s="93">
        <v>42510</v>
      </c>
      <c r="B19" s="47" t="str">
        <f t="shared" si="0"/>
        <v>16141</v>
      </c>
      <c r="C19" s="48" t="s">
        <v>42</v>
      </c>
      <c r="D19" s="36" t="s">
        <v>129</v>
      </c>
      <c r="E19" s="24">
        <v>2</v>
      </c>
      <c r="F19" s="24">
        <v>8</v>
      </c>
      <c r="G19" s="24" t="s">
        <v>25</v>
      </c>
      <c r="H19" s="24">
        <v>610</v>
      </c>
      <c r="I19" s="24">
        <f t="shared" si="1"/>
        <v>10</v>
      </c>
      <c r="J19" s="20" t="s">
        <v>67</v>
      </c>
      <c r="K19" s="18"/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/>
      <c r="S19" s="24"/>
      <c r="T19" s="24"/>
      <c r="U19" s="137"/>
      <c r="V19" s="24"/>
      <c r="W19" s="24"/>
      <c r="X19" s="24"/>
      <c r="Y19" s="137"/>
      <c r="Z19" s="24"/>
      <c r="AA19" s="24"/>
      <c r="AB19" s="24"/>
      <c r="AC19" s="131"/>
      <c r="AG19" s="131"/>
      <c r="AK19" s="131"/>
      <c r="AL19" s="21">
        <v>0</v>
      </c>
      <c r="AM19" s="35"/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38">
        <v>0</v>
      </c>
      <c r="AT19" s="24"/>
      <c r="AU19" s="36"/>
      <c r="AV19" s="36"/>
      <c r="AW19" s="128"/>
      <c r="AY19" s="35"/>
      <c r="BA19" s="131"/>
      <c r="BB19" s="49"/>
      <c r="BC19" s="24"/>
      <c r="BD19" s="49"/>
      <c r="BE19" s="135"/>
      <c r="BF19" s="49"/>
      <c r="BG19" s="49"/>
      <c r="BH19" s="49"/>
      <c r="BI19" s="135"/>
      <c r="BJ19" s="49"/>
      <c r="BK19" s="49"/>
      <c r="BL19" s="49"/>
      <c r="BM19" s="157"/>
      <c r="BN19" s="35"/>
      <c r="BO19" s="35"/>
      <c r="BP19" s="24"/>
      <c r="BQ19" s="137"/>
      <c r="BR19" s="21"/>
      <c r="BS19" s="120">
        <v>71.3</v>
      </c>
      <c r="BT19" s="38">
        <v>73</v>
      </c>
      <c r="BU19" s="38">
        <v>1013</v>
      </c>
      <c r="BV19" s="38">
        <v>1013.9</v>
      </c>
      <c r="BW19" s="24">
        <v>0</v>
      </c>
      <c r="BX19" s="24">
        <v>0</v>
      </c>
      <c r="BY19" s="100">
        <v>4.3</v>
      </c>
      <c r="BZ19" s="24">
        <v>2</v>
      </c>
      <c r="CA19" s="24" t="s">
        <v>67</v>
      </c>
      <c r="CB19" s="24">
        <v>14</v>
      </c>
      <c r="CH19" s="172">
        <f t="shared" si="2"/>
        <v>0</v>
      </c>
      <c r="CI19" s="172">
        <f t="shared" si="3"/>
        <v>0</v>
      </c>
      <c r="CJ19" s="48">
        <f t="shared" si="4"/>
        <v>0</v>
      </c>
      <c r="CK19" s="48">
        <f t="shared" si="5"/>
        <v>0</v>
      </c>
    </row>
    <row r="20" spans="1:89" s="56" customFormat="1" x14ac:dyDescent="0.25">
      <c r="A20" s="54">
        <v>42510</v>
      </c>
      <c r="B20" s="55" t="str">
        <f t="shared" si="0"/>
        <v>16141</v>
      </c>
      <c r="C20" s="56" t="s">
        <v>42</v>
      </c>
      <c r="D20" s="56" t="s">
        <v>129</v>
      </c>
      <c r="E20" s="57">
        <v>2</v>
      </c>
      <c r="F20" s="57">
        <v>9</v>
      </c>
      <c r="G20" s="57" t="s">
        <v>25</v>
      </c>
      <c r="H20" s="57">
        <v>559</v>
      </c>
      <c r="I20" s="57">
        <v>-1</v>
      </c>
      <c r="J20" s="58" t="s">
        <v>67</v>
      </c>
      <c r="K20" s="19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/>
      <c r="S20" s="57"/>
      <c r="T20" s="57"/>
      <c r="U20" s="138"/>
      <c r="V20" s="57"/>
      <c r="W20" s="57"/>
      <c r="X20" s="57"/>
      <c r="Y20" s="138"/>
      <c r="Z20" s="57"/>
      <c r="AA20" s="57"/>
      <c r="AB20" s="57"/>
      <c r="AC20" s="129"/>
      <c r="AG20" s="129"/>
      <c r="AK20" s="129"/>
      <c r="AL20" s="58">
        <v>0</v>
      </c>
      <c r="AM20" s="19"/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7"/>
      <c r="AW20" s="129"/>
      <c r="AY20" s="19"/>
      <c r="BA20" s="129"/>
      <c r="BB20" s="59"/>
      <c r="BC20" s="57"/>
      <c r="BD20" s="59"/>
      <c r="BE20" s="136"/>
      <c r="BF20" s="59"/>
      <c r="BG20" s="59"/>
      <c r="BH20" s="59"/>
      <c r="BI20" s="136"/>
      <c r="BJ20" s="59"/>
      <c r="BK20" s="59"/>
      <c r="BL20" s="59"/>
      <c r="BM20" s="157"/>
      <c r="BN20" s="19"/>
      <c r="BO20" s="19"/>
      <c r="BP20" s="57"/>
      <c r="BQ20" s="138"/>
      <c r="BR20" s="58"/>
      <c r="BS20" s="113">
        <v>71.3</v>
      </c>
      <c r="BT20" s="57">
        <v>73</v>
      </c>
      <c r="BU20" s="57">
        <v>1013</v>
      </c>
      <c r="BV20" s="57">
        <v>1013.9</v>
      </c>
      <c r="BW20" s="57">
        <v>0</v>
      </c>
      <c r="BX20" s="57">
        <v>0</v>
      </c>
      <c r="BY20" s="121">
        <v>4.5</v>
      </c>
      <c r="BZ20" s="57">
        <v>2</v>
      </c>
      <c r="CA20" s="57" t="s">
        <v>67</v>
      </c>
      <c r="CB20" s="56">
        <v>14</v>
      </c>
      <c r="CH20" s="172">
        <f t="shared" si="2"/>
        <v>0</v>
      </c>
      <c r="CI20" s="172">
        <f t="shared" si="3"/>
        <v>0</v>
      </c>
      <c r="CJ20" s="48">
        <f t="shared" si="4"/>
        <v>0</v>
      </c>
      <c r="CK20" s="48">
        <f t="shared" si="5"/>
        <v>0</v>
      </c>
    </row>
    <row r="21" spans="1:89" s="48" customFormat="1" x14ac:dyDescent="0.25">
      <c r="A21" s="46">
        <v>42511</v>
      </c>
      <c r="B21" s="47" t="str">
        <f t="shared" si="0"/>
        <v>16142</v>
      </c>
      <c r="C21" s="48" t="s">
        <v>42</v>
      </c>
      <c r="D21" s="36" t="s">
        <v>61</v>
      </c>
      <c r="E21" s="24">
        <v>3</v>
      </c>
      <c r="F21" s="24">
        <v>1</v>
      </c>
      <c r="G21" s="24" t="s">
        <v>25</v>
      </c>
      <c r="H21" s="24">
        <v>557</v>
      </c>
      <c r="I21" s="24">
        <f t="shared" si="1"/>
        <v>-43</v>
      </c>
      <c r="J21" s="20"/>
      <c r="K21" s="18"/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/>
      <c r="S21" s="24"/>
      <c r="T21" s="24"/>
      <c r="U21" s="137"/>
      <c r="V21" s="24"/>
      <c r="W21" s="24"/>
      <c r="X21" s="24"/>
      <c r="Y21" s="137"/>
      <c r="Z21" s="24"/>
      <c r="AA21" s="24"/>
      <c r="AB21" s="24"/>
      <c r="AC21" s="131"/>
      <c r="AG21" s="131"/>
      <c r="AK21" s="131"/>
      <c r="AL21" s="21">
        <v>0</v>
      </c>
      <c r="AM21" s="35"/>
      <c r="AN21" s="97">
        <v>0</v>
      </c>
      <c r="AO21" s="97">
        <v>0</v>
      </c>
      <c r="AP21" s="97">
        <v>0</v>
      </c>
      <c r="AQ21" s="97">
        <v>0</v>
      </c>
      <c r="AR21" s="97">
        <v>0</v>
      </c>
      <c r="AS21" s="97">
        <v>0</v>
      </c>
      <c r="AT21" s="24"/>
      <c r="AU21" s="36"/>
      <c r="AV21" s="36"/>
      <c r="AW21" s="128"/>
      <c r="AX21" s="36"/>
      <c r="AY21" s="35"/>
      <c r="BA21" s="131"/>
      <c r="BB21" s="49"/>
      <c r="BC21" s="24"/>
      <c r="BD21" s="49"/>
      <c r="BE21" s="135"/>
      <c r="BF21" s="49"/>
      <c r="BG21" s="49"/>
      <c r="BH21" s="49"/>
      <c r="BI21" s="135"/>
      <c r="BJ21" s="49"/>
      <c r="BK21" s="49"/>
      <c r="BL21" s="49"/>
      <c r="BM21" s="157"/>
      <c r="BN21" s="35"/>
      <c r="BO21" s="24"/>
      <c r="BP21" s="24"/>
      <c r="BQ21" s="137"/>
      <c r="BR21" s="21"/>
      <c r="BS21" s="24">
        <v>70.7</v>
      </c>
      <c r="BT21" s="24">
        <v>73.2</v>
      </c>
      <c r="BU21" s="24">
        <v>1014.2</v>
      </c>
      <c r="BV21" s="24">
        <v>1014.5</v>
      </c>
      <c r="BW21" s="24">
        <v>0</v>
      </c>
      <c r="BX21" s="24">
        <v>2</v>
      </c>
      <c r="BY21" s="100">
        <v>5.4</v>
      </c>
      <c r="BZ21" s="24">
        <v>1</v>
      </c>
      <c r="CA21" s="24" t="s">
        <v>67</v>
      </c>
      <c r="CB21" s="24">
        <v>15</v>
      </c>
      <c r="CH21" s="172">
        <f t="shared" si="2"/>
        <v>0</v>
      </c>
      <c r="CI21" s="172">
        <f t="shared" si="3"/>
        <v>0</v>
      </c>
      <c r="CJ21" s="48">
        <f t="shared" si="4"/>
        <v>0</v>
      </c>
      <c r="CK21" s="48">
        <f t="shared" si="5"/>
        <v>0</v>
      </c>
    </row>
    <row r="22" spans="1:89" s="48" customFormat="1" x14ac:dyDescent="0.25">
      <c r="A22" s="46">
        <v>42511</v>
      </c>
      <c r="B22" s="47" t="str">
        <f t="shared" si="0"/>
        <v>16142</v>
      </c>
      <c r="C22" s="48" t="s">
        <v>42</v>
      </c>
      <c r="D22" s="36" t="s">
        <v>61</v>
      </c>
      <c r="E22" s="24">
        <v>3</v>
      </c>
      <c r="F22" s="24">
        <v>2</v>
      </c>
      <c r="G22" s="24" t="s">
        <v>25</v>
      </c>
      <c r="H22" s="24">
        <v>609</v>
      </c>
      <c r="I22" s="24">
        <f t="shared" si="1"/>
        <v>9</v>
      </c>
      <c r="J22" s="20"/>
      <c r="K22" s="18"/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/>
      <c r="S22" s="24"/>
      <c r="T22" s="24"/>
      <c r="U22" s="137"/>
      <c r="V22" s="24"/>
      <c r="W22" s="24"/>
      <c r="X22" s="24"/>
      <c r="Y22" s="137"/>
      <c r="Z22" s="24"/>
      <c r="AA22" s="24"/>
      <c r="AB22" s="24"/>
      <c r="AC22" s="131"/>
      <c r="AG22" s="131"/>
      <c r="AK22" s="131"/>
      <c r="AL22" s="21">
        <v>0</v>
      </c>
      <c r="AM22" s="35"/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38">
        <v>0</v>
      </c>
      <c r="AT22" s="24"/>
      <c r="AU22" s="36"/>
      <c r="AV22" s="36"/>
      <c r="AW22" s="128"/>
      <c r="AY22" s="35"/>
      <c r="BA22" s="131"/>
      <c r="BB22" s="49"/>
      <c r="BC22" s="24"/>
      <c r="BD22" s="49"/>
      <c r="BE22" s="135"/>
      <c r="BF22" s="49"/>
      <c r="BG22" s="49"/>
      <c r="BH22" s="49"/>
      <c r="BI22" s="135"/>
      <c r="BJ22" s="49"/>
      <c r="BK22" s="49"/>
      <c r="BL22" s="49"/>
      <c r="BM22" s="157"/>
      <c r="BN22" s="35"/>
      <c r="BO22" s="24"/>
      <c r="BP22" s="24"/>
      <c r="BQ22" s="137"/>
      <c r="BR22" s="21"/>
      <c r="BS22" s="24">
        <v>70.7</v>
      </c>
      <c r="BT22" s="24">
        <v>73.2</v>
      </c>
      <c r="BU22" s="24">
        <v>1014.2</v>
      </c>
      <c r="BV22" s="24">
        <v>1014.5</v>
      </c>
      <c r="BW22" s="24">
        <v>0</v>
      </c>
      <c r="BX22" s="24">
        <v>1</v>
      </c>
      <c r="BY22" s="100">
        <v>4</v>
      </c>
      <c r="BZ22" s="24">
        <v>1</v>
      </c>
      <c r="CA22" s="24" t="s">
        <v>68</v>
      </c>
      <c r="CB22" s="24">
        <v>15</v>
      </c>
      <c r="CH22" s="172">
        <f t="shared" si="2"/>
        <v>0</v>
      </c>
      <c r="CI22" s="172">
        <f t="shared" si="3"/>
        <v>0</v>
      </c>
      <c r="CJ22" s="48">
        <f t="shared" si="4"/>
        <v>0</v>
      </c>
      <c r="CK22" s="48">
        <f t="shared" si="5"/>
        <v>0</v>
      </c>
    </row>
    <row r="23" spans="1:89" s="48" customFormat="1" x14ac:dyDescent="0.25">
      <c r="A23" s="46">
        <v>42511</v>
      </c>
      <c r="B23" s="47" t="str">
        <f t="shared" si="0"/>
        <v>16142</v>
      </c>
      <c r="C23" s="48" t="s">
        <v>42</v>
      </c>
      <c r="D23" s="36" t="s">
        <v>61</v>
      </c>
      <c r="E23" s="24">
        <v>3</v>
      </c>
      <c r="F23" s="24">
        <v>3</v>
      </c>
      <c r="G23" s="24" t="s">
        <v>25</v>
      </c>
      <c r="H23" s="24">
        <v>620</v>
      </c>
      <c r="I23" s="24">
        <f t="shared" si="1"/>
        <v>20</v>
      </c>
      <c r="J23" s="20"/>
      <c r="K23" s="18"/>
      <c r="L23" s="24">
        <v>0</v>
      </c>
      <c r="M23" s="24">
        <v>0</v>
      </c>
      <c r="N23" s="24">
        <v>0</v>
      </c>
      <c r="O23" s="24">
        <v>0</v>
      </c>
      <c r="P23" s="24">
        <v>1</v>
      </c>
      <c r="Q23" s="24">
        <v>0</v>
      </c>
      <c r="R23" s="24"/>
      <c r="S23" s="24"/>
      <c r="T23" s="24"/>
      <c r="U23" s="137"/>
      <c r="V23" s="24" t="s">
        <v>35</v>
      </c>
      <c r="W23" s="24" t="s">
        <v>22</v>
      </c>
      <c r="X23" s="24">
        <v>230</v>
      </c>
      <c r="Y23" s="137"/>
      <c r="Z23" s="24"/>
      <c r="AA23" s="24"/>
      <c r="AB23" s="24"/>
      <c r="AC23" s="131"/>
      <c r="AG23" s="131"/>
      <c r="AK23" s="131"/>
      <c r="AL23" s="21">
        <v>1</v>
      </c>
      <c r="AM23" s="35"/>
      <c r="AN23" s="38">
        <v>0</v>
      </c>
      <c r="AO23" s="38">
        <v>0</v>
      </c>
      <c r="AP23" s="38">
        <v>0</v>
      </c>
      <c r="AQ23" s="38">
        <v>1</v>
      </c>
      <c r="AR23" s="38">
        <v>1</v>
      </c>
      <c r="AS23" s="38">
        <v>0</v>
      </c>
      <c r="AT23" s="24"/>
      <c r="AU23" s="36"/>
      <c r="AV23" s="36"/>
      <c r="AW23" s="128"/>
      <c r="AX23" s="36" t="s">
        <v>23</v>
      </c>
      <c r="AY23" s="35" t="s">
        <v>22</v>
      </c>
      <c r="AZ23" s="48">
        <v>230</v>
      </c>
      <c r="BA23" s="131"/>
      <c r="BB23" s="49"/>
      <c r="BC23" s="24"/>
      <c r="BD23" s="49"/>
      <c r="BE23" s="135"/>
      <c r="BF23" s="49"/>
      <c r="BG23" s="49"/>
      <c r="BH23" s="49"/>
      <c r="BI23" s="135"/>
      <c r="BJ23" s="49"/>
      <c r="BK23" s="49"/>
      <c r="BL23" s="49"/>
      <c r="BM23" s="157"/>
      <c r="BN23" s="35"/>
      <c r="BO23" s="24"/>
      <c r="BP23" s="24"/>
      <c r="BQ23" s="137"/>
      <c r="BR23" s="21">
        <v>1</v>
      </c>
      <c r="BS23" s="24">
        <v>70.7</v>
      </c>
      <c r="BT23" s="24">
        <v>73.2</v>
      </c>
      <c r="BU23" s="24">
        <v>1014.2</v>
      </c>
      <c r="BV23" s="24">
        <v>1014.5</v>
      </c>
      <c r="BW23" s="24">
        <v>0</v>
      </c>
      <c r="BX23" s="24">
        <v>1</v>
      </c>
      <c r="BY23" s="100">
        <v>2.2000000000000002</v>
      </c>
      <c r="BZ23" s="24">
        <v>5</v>
      </c>
      <c r="CA23" s="24" t="s">
        <v>68</v>
      </c>
      <c r="CB23" s="24">
        <v>15</v>
      </c>
      <c r="CH23" s="172">
        <f t="shared" si="2"/>
        <v>1</v>
      </c>
      <c r="CI23" s="172">
        <f t="shared" si="3"/>
        <v>0</v>
      </c>
      <c r="CJ23" s="48">
        <f t="shared" si="4"/>
        <v>0</v>
      </c>
      <c r="CK23" s="48">
        <f t="shared" si="5"/>
        <v>0</v>
      </c>
    </row>
    <row r="24" spans="1:89" s="48" customFormat="1" x14ac:dyDescent="0.25">
      <c r="A24" s="46" t="s">
        <v>60</v>
      </c>
      <c r="B24" s="47" t="s">
        <v>60</v>
      </c>
      <c r="C24" s="48" t="s">
        <v>42</v>
      </c>
      <c r="D24" s="47" t="s">
        <v>60</v>
      </c>
      <c r="E24" s="24">
        <v>3</v>
      </c>
      <c r="F24" s="24">
        <v>4</v>
      </c>
      <c r="G24" s="47" t="s">
        <v>60</v>
      </c>
      <c r="H24" s="47" t="s">
        <v>60</v>
      </c>
      <c r="I24" s="66" t="s">
        <v>60</v>
      </c>
      <c r="J24" s="158" t="s">
        <v>60</v>
      </c>
      <c r="K24" s="18"/>
      <c r="L24" s="46" t="s">
        <v>60</v>
      </c>
      <c r="M24" s="47" t="s">
        <v>60</v>
      </c>
      <c r="N24" s="46" t="s">
        <v>60</v>
      </c>
      <c r="O24" s="47" t="s">
        <v>60</v>
      </c>
      <c r="P24" s="46" t="s">
        <v>60</v>
      </c>
      <c r="Q24" s="46" t="s">
        <v>60</v>
      </c>
      <c r="R24" s="24"/>
      <c r="S24" s="24"/>
      <c r="T24" s="24"/>
      <c r="U24" s="137"/>
      <c r="V24" s="24"/>
      <c r="W24" s="24"/>
      <c r="X24" s="24"/>
      <c r="Y24" s="137"/>
      <c r="Z24" s="24"/>
      <c r="AA24" s="24"/>
      <c r="AB24" s="24"/>
      <c r="AC24" s="131"/>
      <c r="AG24" s="131"/>
      <c r="AK24" s="131"/>
      <c r="AL24" s="21" t="s">
        <v>60</v>
      </c>
      <c r="AM24" s="35"/>
      <c r="AN24" s="46" t="s">
        <v>60</v>
      </c>
      <c r="AO24" s="47" t="s">
        <v>60</v>
      </c>
      <c r="AP24" s="46" t="s">
        <v>60</v>
      </c>
      <c r="AQ24" s="47" t="s">
        <v>60</v>
      </c>
      <c r="AR24" s="46" t="s">
        <v>60</v>
      </c>
      <c r="AS24" s="46" t="s">
        <v>60</v>
      </c>
      <c r="AT24" s="24"/>
      <c r="AU24" s="36"/>
      <c r="AV24" s="36"/>
      <c r="AW24" s="128"/>
      <c r="AX24" s="36"/>
      <c r="AY24" s="35"/>
      <c r="BA24" s="131"/>
      <c r="BB24" s="49"/>
      <c r="BC24" s="24"/>
      <c r="BD24" s="49"/>
      <c r="BE24" s="135"/>
      <c r="BF24" s="49"/>
      <c r="BG24" s="49"/>
      <c r="BH24" s="49"/>
      <c r="BI24" s="135"/>
      <c r="BJ24" s="49"/>
      <c r="BK24" s="49"/>
      <c r="BL24" s="49"/>
      <c r="BM24" s="157"/>
      <c r="BN24" s="35"/>
      <c r="BO24" s="24"/>
      <c r="BP24" s="24"/>
      <c r="BQ24" s="137"/>
      <c r="BR24" s="21"/>
      <c r="BS24" s="46" t="s">
        <v>60</v>
      </c>
      <c r="BT24" s="47" t="s">
        <v>60</v>
      </c>
      <c r="BU24" s="46" t="s">
        <v>60</v>
      </c>
      <c r="BV24" s="47" t="s">
        <v>60</v>
      </c>
      <c r="BW24" s="46" t="s">
        <v>60</v>
      </c>
      <c r="BX24" s="46" t="s">
        <v>60</v>
      </c>
      <c r="BY24" s="46" t="s">
        <v>60</v>
      </c>
      <c r="BZ24" s="47" t="s">
        <v>60</v>
      </c>
      <c r="CA24" s="46" t="s">
        <v>60</v>
      </c>
      <c r="CB24" s="47" t="s">
        <v>60</v>
      </c>
      <c r="CC24" s="46" t="s">
        <v>60</v>
      </c>
      <c r="CH24" s="172" t="str">
        <f t="shared" si="2"/>
        <v>-</v>
      </c>
      <c r="CI24" s="172" t="str">
        <f t="shared" si="3"/>
        <v>-</v>
      </c>
      <c r="CJ24" s="48" t="str">
        <f t="shared" si="4"/>
        <v>-</v>
      </c>
      <c r="CK24" s="48" t="str">
        <f t="shared" si="5"/>
        <v>-</v>
      </c>
    </row>
    <row r="25" spans="1:89" s="48" customFormat="1" x14ac:dyDescent="0.25">
      <c r="A25" s="46" t="s">
        <v>60</v>
      </c>
      <c r="B25" s="47" t="s">
        <v>60</v>
      </c>
      <c r="C25" s="48" t="s">
        <v>42</v>
      </c>
      <c r="D25" s="47" t="s">
        <v>60</v>
      </c>
      <c r="E25" s="24">
        <v>3</v>
      </c>
      <c r="F25" s="24">
        <v>5</v>
      </c>
      <c r="G25" s="47" t="s">
        <v>60</v>
      </c>
      <c r="H25" s="47" t="s">
        <v>60</v>
      </c>
      <c r="I25" s="66" t="s">
        <v>60</v>
      </c>
      <c r="J25" s="158" t="s">
        <v>60</v>
      </c>
      <c r="K25" s="18"/>
      <c r="L25" s="46" t="s">
        <v>60</v>
      </c>
      <c r="M25" s="47" t="s">
        <v>60</v>
      </c>
      <c r="N25" s="46" t="s">
        <v>60</v>
      </c>
      <c r="O25" s="47" t="s">
        <v>60</v>
      </c>
      <c r="P25" s="46" t="s">
        <v>60</v>
      </c>
      <c r="Q25" s="46" t="s">
        <v>60</v>
      </c>
      <c r="R25" s="24"/>
      <c r="S25" s="24"/>
      <c r="T25" s="24"/>
      <c r="U25" s="137"/>
      <c r="V25" s="24"/>
      <c r="W25" s="24"/>
      <c r="X25" s="24"/>
      <c r="Y25" s="137"/>
      <c r="Z25" s="24"/>
      <c r="AA25" s="24"/>
      <c r="AB25" s="24"/>
      <c r="AC25" s="131"/>
      <c r="AG25" s="131"/>
      <c r="AK25" s="131"/>
      <c r="AL25" s="21" t="s">
        <v>60</v>
      </c>
      <c r="AM25" s="35"/>
      <c r="AN25" s="46" t="s">
        <v>60</v>
      </c>
      <c r="AO25" s="47" t="s">
        <v>60</v>
      </c>
      <c r="AP25" s="46" t="s">
        <v>60</v>
      </c>
      <c r="AQ25" s="47" t="s">
        <v>60</v>
      </c>
      <c r="AR25" s="46" t="s">
        <v>60</v>
      </c>
      <c r="AS25" s="46" t="s">
        <v>60</v>
      </c>
      <c r="AT25" s="24"/>
      <c r="AU25" s="36"/>
      <c r="AV25" s="36"/>
      <c r="AW25" s="128"/>
      <c r="AY25" s="35"/>
      <c r="BA25" s="131"/>
      <c r="BB25" s="49"/>
      <c r="BC25" s="24"/>
      <c r="BD25" s="49"/>
      <c r="BE25" s="135"/>
      <c r="BF25" s="49"/>
      <c r="BG25" s="49"/>
      <c r="BH25" s="49"/>
      <c r="BI25" s="135"/>
      <c r="BJ25" s="49"/>
      <c r="BK25" s="49"/>
      <c r="BL25" s="49"/>
      <c r="BM25" s="157"/>
      <c r="BN25" s="35"/>
      <c r="BO25" s="24"/>
      <c r="BP25" s="24"/>
      <c r="BQ25" s="137"/>
      <c r="BR25" s="21"/>
      <c r="BS25" s="46" t="s">
        <v>60</v>
      </c>
      <c r="BT25" s="47" t="s">
        <v>60</v>
      </c>
      <c r="BU25" s="46" t="s">
        <v>60</v>
      </c>
      <c r="BV25" s="47" t="s">
        <v>60</v>
      </c>
      <c r="BW25" s="46" t="s">
        <v>60</v>
      </c>
      <c r="BX25" s="46" t="s">
        <v>60</v>
      </c>
      <c r="BY25" s="46" t="s">
        <v>60</v>
      </c>
      <c r="BZ25" s="47" t="s">
        <v>60</v>
      </c>
      <c r="CA25" s="46" t="s">
        <v>60</v>
      </c>
      <c r="CB25" s="47" t="s">
        <v>60</v>
      </c>
      <c r="CC25" s="46" t="s">
        <v>60</v>
      </c>
      <c r="CH25" s="172" t="str">
        <f t="shared" si="2"/>
        <v>-</v>
      </c>
      <c r="CI25" s="172" t="str">
        <f t="shared" si="3"/>
        <v>-</v>
      </c>
      <c r="CJ25" s="48" t="str">
        <f t="shared" si="4"/>
        <v>-</v>
      </c>
      <c r="CK25" s="48" t="str">
        <f t="shared" si="5"/>
        <v>-</v>
      </c>
    </row>
    <row r="26" spans="1:89" s="48" customFormat="1" x14ac:dyDescent="0.25">
      <c r="A26" s="46" t="s">
        <v>60</v>
      </c>
      <c r="B26" s="47" t="s">
        <v>60</v>
      </c>
      <c r="C26" s="48" t="s">
        <v>42</v>
      </c>
      <c r="D26" s="47" t="s">
        <v>60</v>
      </c>
      <c r="E26" s="24">
        <v>3</v>
      </c>
      <c r="F26" s="24">
        <v>6</v>
      </c>
      <c r="G26" s="47" t="s">
        <v>60</v>
      </c>
      <c r="H26" s="47" t="s">
        <v>60</v>
      </c>
      <c r="I26" s="66" t="s">
        <v>60</v>
      </c>
      <c r="J26" s="158" t="s">
        <v>60</v>
      </c>
      <c r="K26" s="18"/>
      <c r="L26" s="46" t="s">
        <v>60</v>
      </c>
      <c r="M26" s="47" t="s">
        <v>60</v>
      </c>
      <c r="N26" s="46" t="s">
        <v>60</v>
      </c>
      <c r="O26" s="47" t="s">
        <v>60</v>
      </c>
      <c r="P26" s="46" t="s">
        <v>60</v>
      </c>
      <c r="Q26" s="46" t="s">
        <v>60</v>
      </c>
      <c r="R26" s="24"/>
      <c r="S26" s="24"/>
      <c r="T26" s="24"/>
      <c r="U26" s="137"/>
      <c r="V26" s="24"/>
      <c r="W26" s="24"/>
      <c r="X26" s="24"/>
      <c r="Y26" s="137"/>
      <c r="Z26" s="24"/>
      <c r="AA26" s="24"/>
      <c r="AB26" s="24"/>
      <c r="AC26" s="131"/>
      <c r="AG26" s="131"/>
      <c r="AK26" s="131"/>
      <c r="AL26" s="21" t="s">
        <v>60</v>
      </c>
      <c r="AM26" s="35"/>
      <c r="AN26" s="46" t="s">
        <v>60</v>
      </c>
      <c r="AO26" s="47" t="s">
        <v>60</v>
      </c>
      <c r="AP26" s="46" t="s">
        <v>60</v>
      </c>
      <c r="AQ26" s="47" t="s">
        <v>60</v>
      </c>
      <c r="AR26" s="46" t="s">
        <v>60</v>
      </c>
      <c r="AS26" s="46" t="s">
        <v>60</v>
      </c>
      <c r="AT26" s="24"/>
      <c r="AU26" s="36"/>
      <c r="AV26" s="36"/>
      <c r="AW26" s="128"/>
      <c r="AY26" s="35"/>
      <c r="BA26" s="131"/>
      <c r="BB26" s="49"/>
      <c r="BC26" s="24"/>
      <c r="BD26" s="49"/>
      <c r="BE26" s="135"/>
      <c r="BF26" s="49"/>
      <c r="BG26" s="49"/>
      <c r="BH26" s="49"/>
      <c r="BI26" s="135"/>
      <c r="BJ26" s="49"/>
      <c r="BK26" s="49"/>
      <c r="BL26" s="49"/>
      <c r="BM26" s="157"/>
      <c r="BN26" s="35"/>
      <c r="BO26" s="24"/>
      <c r="BP26" s="24"/>
      <c r="BQ26" s="137"/>
      <c r="BR26" s="21"/>
      <c r="BS26" s="46" t="s">
        <v>60</v>
      </c>
      <c r="BT26" s="47" t="s">
        <v>60</v>
      </c>
      <c r="BU26" s="46" t="s">
        <v>60</v>
      </c>
      <c r="BV26" s="47" t="s">
        <v>60</v>
      </c>
      <c r="BW26" s="46" t="s">
        <v>60</v>
      </c>
      <c r="BX26" s="46" t="s">
        <v>60</v>
      </c>
      <c r="BY26" s="46" t="s">
        <v>60</v>
      </c>
      <c r="BZ26" s="47" t="s">
        <v>60</v>
      </c>
      <c r="CA26" s="46" t="s">
        <v>60</v>
      </c>
      <c r="CB26" s="47" t="s">
        <v>60</v>
      </c>
      <c r="CC26" s="46" t="s">
        <v>60</v>
      </c>
      <c r="CH26" s="172" t="str">
        <f t="shared" si="2"/>
        <v>-</v>
      </c>
      <c r="CI26" s="172" t="str">
        <f t="shared" si="3"/>
        <v>-</v>
      </c>
      <c r="CJ26" s="48" t="str">
        <f t="shared" si="4"/>
        <v>-</v>
      </c>
      <c r="CK26" s="48" t="str">
        <f t="shared" si="5"/>
        <v>-</v>
      </c>
    </row>
    <row r="27" spans="1:89" s="48" customFormat="1" x14ac:dyDescent="0.25">
      <c r="A27" s="46" t="s">
        <v>60</v>
      </c>
      <c r="B27" s="47" t="s">
        <v>60</v>
      </c>
      <c r="C27" s="48" t="s">
        <v>42</v>
      </c>
      <c r="D27" s="47" t="s">
        <v>60</v>
      </c>
      <c r="E27" s="24">
        <v>3</v>
      </c>
      <c r="F27" s="24">
        <v>7</v>
      </c>
      <c r="G27" s="47" t="s">
        <v>60</v>
      </c>
      <c r="H27" s="47" t="s">
        <v>60</v>
      </c>
      <c r="I27" s="66" t="s">
        <v>60</v>
      </c>
      <c r="J27" s="158" t="s">
        <v>60</v>
      </c>
      <c r="K27" s="18"/>
      <c r="L27" s="46" t="s">
        <v>60</v>
      </c>
      <c r="M27" s="47" t="s">
        <v>60</v>
      </c>
      <c r="N27" s="46" t="s">
        <v>60</v>
      </c>
      <c r="O27" s="47" t="s">
        <v>60</v>
      </c>
      <c r="P27" s="46" t="s">
        <v>60</v>
      </c>
      <c r="Q27" s="46" t="s">
        <v>60</v>
      </c>
      <c r="R27" s="24"/>
      <c r="S27" s="24"/>
      <c r="T27" s="24"/>
      <c r="U27" s="137"/>
      <c r="V27" s="24"/>
      <c r="W27" s="24"/>
      <c r="X27" s="24"/>
      <c r="Y27" s="137"/>
      <c r="Z27" s="24"/>
      <c r="AA27" s="24"/>
      <c r="AB27" s="24"/>
      <c r="AC27" s="131"/>
      <c r="AG27" s="131"/>
      <c r="AK27" s="131"/>
      <c r="AL27" s="21" t="s">
        <v>60</v>
      </c>
      <c r="AM27" s="35"/>
      <c r="AN27" s="46" t="s">
        <v>60</v>
      </c>
      <c r="AO27" s="47" t="s">
        <v>60</v>
      </c>
      <c r="AP27" s="46" t="s">
        <v>60</v>
      </c>
      <c r="AQ27" s="47" t="s">
        <v>60</v>
      </c>
      <c r="AR27" s="46" t="s">
        <v>60</v>
      </c>
      <c r="AS27" s="46" t="s">
        <v>60</v>
      </c>
      <c r="AT27" s="24"/>
      <c r="AU27" s="36"/>
      <c r="AV27" s="36"/>
      <c r="AW27" s="128"/>
      <c r="AX27" s="36"/>
      <c r="AY27" s="35"/>
      <c r="BA27" s="131"/>
      <c r="BB27" s="49"/>
      <c r="BC27" s="24"/>
      <c r="BD27" s="49"/>
      <c r="BE27" s="135"/>
      <c r="BF27" s="49"/>
      <c r="BG27" s="49"/>
      <c r="BH27" s="49"/>
      <c r="BI27" s="135"/>
      <c r="BJ27" s="49"/>
      <c r="BK27" s="49"/>
      <c r="BL27" s="49"/>
      <c r="BM27" s="157"/>
      <c r="BN27" s="35"/>
      <c r="BO27" s="24"/>
      <c r="BP27" s="24"/>
      <c r="BQ27" s="137"/>
      <c r="BR27" s="21"/>
      <c r="BS27" s="46" t="s">
        <v>60</v>
      </c>
      <c r="BT27" s="47" t="s">
        <v>60</v>
      </c>
      <c r="BU27" s="46" t="s">
        <v>60</v>
      </c>
      <c r="BV27" s="47" t="s">
        <v>60</v>
      </c>
      <c r="BW27" s="46" t="s">
        <v>60</v>
      </c>
      <c r="BX27" s="46" t="s">
        <v>60</v>
      </c>
      <c r="BY27" s="46" t="s">
        <v>60</v>
      </c>
      <c r="BZ27" s="47" t="s">
        <v>60</v>
      </c>
      <c r="CA27" s="46" t="s">
        <v>60</v>
      </c>
      <c r="CB27" s="47" t="s">
        <v>60</v>
      </c>
      <c r="CC27" s="46" t="s">
        <v>60</v>
      </c>
      <c r="CH27" s="172" t="str">
        <f t="shared" si="2"/>
        <v>-</v>
      </c>
      <c r="CI27" s="172" t="str">
        <f t="shared" si="3"/>
        <v>-</v>
      </c>
      <c r="CJ27" s="48" t="str">
        <f t="shared" si="4"/>
        <v>-</v>
      </c>
      <c r="CK27" s="48" t="str">
        <f t="shared" si="5"/>
        <v>-</v>
      </c>
    </row>
    <row r="28" spans="1:89" s="56" customFormat="1" x14ac:dyDescent="0.25">
      <c r="A28" s="54" t="s">
        <v>60</v>
      </c>
      <c r="B28" s="55" t="s">
        <v>60</v>
      </c>
      <c r="C28" s="56" t="s">
        <v>42</v>
      </c>
      <c r="D28" s="55" t="s">
        <v>60</v>
      </c>
      <c r="E28" s="57">
        <v>3</v>
      </c>
      <c r="F28" s="57">
        <v>8</v>
      </c>
      <c r="G28" s="55" t="s">
        <v>60</v>
      </c>
      <c r="H28" s="55" t="s">
        <v>60</v>
      </c>
      <c r="I28" s="55" t="s">
        <v>60</v>
      </c>
      <c r="J28" s="159" t="s">
        <v>60</v>
      </c>
      <c r="K28" s="19"/>
      <c r="L28" s="54" t="s">
        <v>60</v>
      </c>
      <c r="M28" s="55" t="s">
        <v>60</v>
      </c>
      <c r="N28" s="54" t="s">
        <v>60</v>
      </c>
      <c r="O28" s="55" t="s">
        <v>60</v>
      </c>
      <c r="P28" s="54" t="s">
        <v>60</v>
      </c>
      <c r="Q28" s="54" t="s">
        <v>60</v>
      </c>
      <c r="R28" s="57"/>
      <c r="S28" s="57"/>
      <c r="T28" s="57"/>
      <c r="U28" s="138"/>
      <c r="V28" s="57"/>
      <c r="W28" s="57"/>
      <c r="X28" s="57"/>
      <c r="Y28" s="138"/>
      <c r="Z28" s="57"/>
      <c r="AA28" s="57"/>
      <c r="AB28" s="57"/>
      <c r="AC28" s="129"/>
      <c r="AG28" s="129"/>
      <c r="AK28" s="129"/>
      <c r="AL28" s="58" t="s">
        <v>60</v>
      </c>
      <c r="AM28" s="19"/>
      <c r="AN28" s="54" t="s">
        <v>60</v>
      </c>
      <c r="AO28" s="55" t="s">
        <v>60</v>
      </c>
      <c r="AP28" s="54" t="s">
        <v>60</v>
      </c>
      <c r="AQ28" s="55" t="s">
        <v>60</v>
      </c>
      <c r="AR28" s="54" t="s">
        <v>60</v>
      </c>
      <c r="AS28" s="54" t="s">
        <v>60</v>
      </c>
      <c r="AT28" s="57"/>
      <c r="AW28" s="129"/>
      <c r="AY28" s="19"/>
      <c r="BA28" s="129"/>
      <c r="BB28" s="59"/>
      <c r="BC28" s="57"/>
      <c r="BD28" s="59"/>
      <c r="BE28" s="136"/>
      <c r="BF28" s="59"/>
      <c r="BG28" s="59"/>
      <c r="BH28" s="59"/>
      <c r="BI28" s="136"/>
      <c r="BJ28" s="59"/>
      <c r="BK28" s="59"/>
      <c r="BL28" s="59"/>
      <c r="BM28" s="157"/>
      <c r="BN28" s="19"/>
      <c r="BO28" s="57"/>
      <c r="BP28" s="57"/>
      <c r="BQ28" s="138"/>
      <c r="BR28" s="58"/>
      <c r="BS28" s="54" t="s">
        <v>60</v>
      </c>
      <c r="BT28" s="55" t="s">
        <v>60</v>
      </c>
      <c r="BU28" s="54" t="s">
        <v>60</v>
      </c>
      <c r="BV28" s="55" t="s">
        <v>60</v>
      </c>
      <c r="BW28" s="54" t="s">
        <v>60</v>
      </c>
      <c r="BX28" s="54" t="s">
        <v>60</v>
      </c>
      <c r="BY28" s="54" t="s">
        <v>60</v>
      </c>
      <c r="BZ28" s="55" t="s">
        <v>60</v>
      </c>
      <c r="CA28" s="54" t="s">
        <v>60</v>
      </c>
      <c r="CB28" s="55" t="s">
        <v>60</v>
      </c>
      <c r="CC28" s="54" t="s">
        <v>60</v>
      </c>
      <c r="CH28" s="172" t="str">
        <f t="shared" si="2"/>
        <v>-</v>
      </c>
      <c r="CI28" s="172" t="str">
        <f t="shared" si="3"/>
        <v>-</v>
      </c>
      <c r="CJ28" s="48" t="str">
        <f t="shared" si="4"/>
        <v>-</v>
      </c>
      <c r="CK28" s="48" t="str">
        <f t="shared" si="5"/>
        <v>-</v>
      </c>
    </row>
    <row r="29" spans="1:89" s="48" customFormat="1" x14ac:dyDescent="0.25">
      <c r="A29" s="46">
        <v>42511</v>
      </c>
      <c r="B29" s="47" t="str">
        <f t="shared" si="0"/>
        <v>16142</v>
      </c>
      <c r="C29" s="48" t="s">
        <v>42</v>
      </c>
      <c r="D29" s="66" t="s">
        <v>136</v>
      </c>
      <c r="E29" s="24">
        <v>4</v>
      </c>
      <c r="F29" s="24">
        <v>1</v>
      </c>
      <c r="G29" s="24" t="s">
        <v>25</v>
      </c>
      <c r="H29" s="24">
        <v>615</v>
      </c>
      <c r="I29" s="24">
        <f t="shared" si="1"/>
        <v>15</v>
      </c>
      <c r="J29" s="20" t="s">
        <v>67</v>
      </c>
      <c r="K29" s="18"/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/>
      <c r="S29" s="24"/>
      <c r="T29" s="24"/>
      <c r="U29" s="137"/>
      <c r="V29" s="24"/>
      <c r="W29" s="24"/>
      <c r="X29" s="24"/>
      <c r="Y29" s="137"/>
      <c r="Z29" s="24"/>
      <c r="AA29" s="24"/>
      <c r="AB29" s="24"/>
      <c r="AC29" s="131"/>
      <c r="AG29" s="131"/>
      <c r="AK29" s="131"/>
      <c r="AL29" s="21">
        <v>0</v>
      </c>
      <c r="AM29" s="35"/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/>
      <c r="AU29" s="38"/>
      <c r="AV29" s="38"/>
      <c r="AW29" s="130"/>
      <c r="AY29" s="35"/>
      <c r="BA29" s="131"/>
      <c r="BB29" s="49"/>
      <c r="BC29" s="24"/>
      <c r="BD29" s="49"/>
      <c r="BE29" s="135"/>
      <c r="BF29" s="49"/>
      <c r="BG29" s="49"/>
      <c r="BH29" s="49"/>
      <c r="BI29" s="135"/>
      <c r="BJ29" s="49"/>
      <c r="BK29" s="49"/>
      <c r="BL29" s="49"/>
      <c r="BM29" s="157"/>
      <c r="BN29" s="35"/>
      <c r="BO29" s="40"/>
      <c r="BP29" s="24"/>
      <c r="BQ29" s="139"/>
      <c r="BR29" s="21"/>
      <c r="BS29" s="24">
        <v>69.8</v>
      </c>
      <c r="BT29" s="24">
        <v>73.2</v>
      </c>
      <c r="BU29" s="24">
        <v>1016.5</v>
      </c>
      <c r="BV29" s="24">
        <v>1014.5</v>
      </c>
      <c r="BW29" s="24">
        <v>0</v>
      </c>
      <c r="BX29" s="24">
        <v>0</v>
      </c>
      <c r="BY29" s="35">
        <v>3</v>
      </c>
      <c r="BZ29" s="24">
        <v>2</v>
      </c>
      <c r="CA29" s="24" t="s">
        <v>67</v>
      </c>
      <c r="CB29" s="24">
        <v>15</v>
      </c>
      <c r="CH29" s="172">
        <f t="shared" si="2"/>
        <v>0</v>
      </c>
      <c r="CI29" s="172">
        <f t="shared" si="3"/>
        <v>0</v>
      </c>
      <c r="CJ29" s="48">
        <f t="shared" si="4"/>
        <v>0</v>
      </c>
      <c r="CK29" s="48">
        <f t="shared" si="5"/>
        <v>0</v>
      </c>
    </row>
    <row r="30" spans="1:89" s="48" customFormat="1" x14ac:dyDescent="0.25">
      <c r="A30" s="46">
        <v>42511</v>
      </c>
      <c r="B30" s="47" t="str">
        <f t="shared" si="0"/>
        <v>16142</v>
      </c>
      <c r="C30" s="48" t="s">
        <v>42</v>
      </c>
      <c r="D30" s="66" t="s">
        <v>136</v>
      </c>
      <c r="E30" s="24">
        <v>4</v>
      </c>
      <c r="F30" s="24">
        <v>2</v>
      </c>
      <c r="G30" s="24" t="s">
        <v>25</v>
      </c>
      <c r="H30" s="24">
        <v>602</v>
      </c>
      <c r="I30" s="24">
        <f t="shared" si="1"/>
        <v>2</v>
      </c>
      <c r="J30" s="20" t="s">
        <v>67</v>
      </c>
      <c r="K30" s="18"/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/>
      <c r="S30" s="24"/>
      <c r="T30" s="24"/>
      <c r="U30" s="137"/>
      <c r="V30" s="24"/>
      <c r="W30" s="24"/>
      <c r="X30" s="24"/>
      <c r="Y30" s="137"/>
      <c r="Z30" s="24"/>
      <c r="AA30" s="24"/>
      <c r="AB30" s="24"/>
      <c r="AC30" s="131"/>
      <c r="AG30" s="131"/>
      <c r="AK30" s="131"/>
      <c r="AL30" s="21">
        <v>0</v>
      </c>
      <c r="AM30" s="35"/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/>
      <c r="AU30" s="38"/>
      <c r="AV30" s="38"/>
      <c r="AW30" s="130"/>
      <c r="AY30" s="35"/>
      <c r="BA30" s="131"/>
      <c r="BB30" s="49"/>
      <c r="BC30" s="24"/>
      <c r="BD30" s="49"/>
      <c r="BE30" s="135"/>
      <c r="BF30" s="49"/>
      <c r="BG30" s="49"/>
      <c r="BH30" s="49"/>
      <c r="BI30" s="135"/>
      <c r="BJ30" s="49"/>
      <c r="BK30" s="49"/>
      <c r="BL30" s="49"/>
      <c r="BM30" s="157"/>
      <c r="BN30" s="35"/>
      <c r="BO30" s="40"/>
      <c r="BP30" s="24"/>
      <c r="BQ30" s="139"/>
      <c r="BR30" s="21"/>
      <c r="BS30" s="24">
        <v>69.8</v>
      </c>
      <c r="BT30" s="24">
        <v>73.2</v>
      </c>
      <c r="BU30" s="24">
        <v>1016.5</v>
      </c>
      <c r="BV30" s="24">
        <v>1014.5</v>
      </c>
      <c r="BW30" s="24">
        <v>0</v>
      </c>
      <c r="BX30" s="24">
        <v>0</v>
      </c>
      <c r="BY30" s="35">
        <v>2.4</v>
      </c>
      <c r="BZ30" s="24">
        <v>1</v>
      </c>
      <c r="CA30" s="24" t="s">
        <v>67</v>
      </c>
      <c r="CB30" s="24">
        <v>15</v>
      </c>
      <c r="CH30" s="172">
        <f t="shared" si="2"/>
        <v>0</v>
      </c>
      <c r="CI30" s="172">
        <f t="shared" si="3"/>
        <v>0</v>
      </c>
      <c r="CJ30" s="48">
        <f t="shared" si="4"/>
        <v>0</v>
      </c>
      <c r="CK30" s="48">
        <f t="shared" si="5"/>
        <v>0</v>
      </c>
    </row>
    <row r="31" spans="1:89" s="48" customFormat="1" x14ac:dyDescent="0.25">
      <c r="A31" s="46">
        <v>42510</v>
      </c>
      <c r="B31" s="47" t="str">
        <f t="shared" si="0"/>
        <v>16141</v>
      </c>
      <c r="C31" s="48" t="s">
        <v>42</v>
      </c>
      <c r="D31" s="48" t="s">
        <v>92</v>
      </c>
      <c r="E31" s="24">
        <v>4</v>
      </c>
      <c r="F31" s="24">
        <v>3</v>
      </c>
      <c r="G31" s="24" t="s">
        <v>25</v>
      </c>
      <c r="H31" s="24">
        <v>621</v>
      </c>
      <c r="I31" s="24">
        <f t="shared" si="1"/>
        <v>21</v>
      </c>
      <c r="J31" s="20" t="s">
        <v>67</v>
      </c>
      <c r="K31" s="18"/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/>
      <c r="S31" s="24"/>
      <c r="T31" s="24"/>
      <c r="U31" s="137"/>
      <c r="V31" s="24"/>
      <c r="W31" s="24"/>
      <c r="X31" s="24"/>
      <c r="Y31" s="137"/>
      <c r="Z31" s="24"/>
      <c r="AA31" s="24"/>
      <c r="AB31" s="24"/>
      <c r="AC31" s="131"/>
      <c r="AG31" s="131"/>
      <c r="AK31" s="131"/>
      <c r="AL31" s="21">
        <v>0</v>
      </c>
      <c r="AM31" s="35"/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/>
      <c r="AU31" s="36"/>
      <c r="AV31" s="36"/>
      <c r="AW31" s="128"/>
      <c r="AY31" s="35"/>
      <c r="BA31" s="131"/>
      <c r="BB31" s="49"/>
      <c r="BC31" s="24"/>
      <c r="BD31" s="49"/>
      <c r="BE31" s="135"/>
      <c r="BF31" s="49"/>
      <c r="BG31" s="49"/>
      <c r="BH31" s="49"/>
      <c r="BI31" s="135"/>
      <c r="BJ31" s="49"/>
      <c r="BK31" s="49"/>
      <c r="BL31" s="49"/>
      <c r="BM31" s="157"/>
      <c r="BN31" s="35"/>
      <c r="BO31" s="40"/>
      <c r="BP31" s="24"/>
      <c r="BQ31" s="139"/>
      <c r="BR31" s="21"/>
      <c r="BS31" s="24">
        <v>70.400000000000006</v>
      </c>
      <c r="BT31" s="24">
        <v>69.2</v>
      </c>
      <c r="BU31" s="24">
        <v>1013.4</v>
      </c>
      <c r="BV31" s="24">
        <v>1013.9</v>
      </c>
      <c r="BW31" s="24">
        <v>0</v>
      </c>
      <c r="BX31" s="24">
        <v>1</v>
      </c>
      <c r="BY31" s="35">
        <v>2.1</v>
      </c>
      <c r="BZ31" s="24">
        <v>2</v>
      </c>
      <c r="CA31" s="24" t="s">
        <v>67</v>
      </c>
      <c r="CB31" s="24">
        <v>14</v>
      </c>
      <c r="CH31" s="172">
        <f t="shared" si="2"/>
        <v>0</v>
      </c>
      <c r="CI31" s="172">
        <f t="shared" si="3"/>
        <v>0</v>
      </c>
      <c r="CJ31" s="48">
        <f t="shared" si="4"/>
        <v>0</v>
      </c>
      <c r="CK31" s="48">
        <f t="shared" si="5"/>
        <v>0</v>
      </c>
    </row>
    <row r="32" spans="1:89" s="48" customFormat="1" x14ac:dyDescent="0.25">
      <c r="A32" s="46">
        <v>42510</v>
      </c>
      <c r="B32" s="47" t="str">
        <f t="shared" si="0"/>
        <v>16141</v>
      </c>
      <c r="C32" s="48" t="s">
        <v>42</v>
      </c>
      <c r="D32" s="48" t="s">
        <v>92</v>
      </c>
      <c r="E32" s="24">
        <v>4</v>
      </c>
      <c r="F32" s="24">
        <v>4</v>
      </c>
      <c r="G32" s="24" t="s">
        <v>25</v>
      </c>
      <c r="H32" s="24">
        <v>609</v>
      </c>
      <c r="I32" s="24">
        <f t="shared" si="1"/>
        <v>9</v>
      </c>
      <c r="J32" s="20" t="s">
        <v>67</v>
      </c>
      <c r="K32" s="18"/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/>
      <c r="S32" s="24"/>
      <c r="T32" s="24"/>
      <c r="U32" s="137"/>
      <c r="V32" s="24"/>
      <c r="W32" s="24"/>
      <c r="X32" s="24"/>
      <c r="Y32" s="137"/>
      <c r="Z32" s="24"/>
      <c r="AA32" s="24"/>
      <c r="AB32" s="24"/>
      <c r="AC32" s="131"/>
      <c r="AG32" s="131"/>
      <c r="AK32" s="131"/>
      <c r="AL32" s="21">
        <v>0</v>
      </c>
      <c r="AM32" s="35"/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/>
      <c r="AU32" s="36"/>
      <c r="AV32" s="36"/>
      <c r="AW32" s="128"/>
      <c r="AY32" s="35"/>
      <c r="BA32" s="131"/>
      <c r="BB32" s="49"/>
      <c r="BC32" s="24"/>
      <c r="BD32" s="49"/>
      <c r="BE32" s="135"/>
      <c r="BF32" s="49"/>
      <c r="BG32" s="49"/>
      <c r="BH32" s="49"/>
      <c r="BI32" s="135"/>
      <c r="BJ32" s="49"/>
      <c r="BK32" s="49"/>
      <c r="BL32" s="49"/>
      <c r="BM32" s="157"/>
      <c r="BN32" s="35"/>
      <c r="BO32" s="40"/>
      <c r="BP32" s="24"/>
      <c r="BQ32" s="139"/>
      <c r="BR32" s="21"/>
      <c r="BS32" s="24">
        <v>70.400000000000006</v>
      </c>
      <c r="BT32" s="24">
        <v>69.2</v>
      </c>
      <c r="BU32" s="24">
        <v>1013.4</v>
      </c>
      <c r="BV32" s="24">
        <v>1013.9</v>
      </c>
      <c r="BW32" s="24">
        <v>0</v>
      </c>
      <c r="BX32" s="24">
        <v>1</v>
      </c>
      <c r="BY32" s="35">
        <v>3.3</v>
      </c>
      <c r="BZ32" s="24">
        <v>2</v>
      </c>
      <c r="CA32" s="24" t="s">
        <v>67</v>
      </c>
      <c r="CB32" s="24">
        <v>14</v>
      </c>
      <c r="CH32" s="172">
        <f t="shared" si="2"/>
        <v>0</v>
      </c>
      <c r="CI32" s="172">
        <f t="shared" si="3"/>
        <v>0</v>
      </c>
      <c r="CJ32" s="48">
        <f t="shared" si="4"/>
        <v>0</v>
      </c>
      <c r="CK32" s="48">
        <f t="shared" si="5"/>
        <v>0</v>
      </c>
    </row>
    <row r="33" spans="1:89" s="56" customFormat="1" x14ac:dyDescent="0.25">
      <c r="A33" s="54">
        <v>42510</v>
      </c>
      <c r="B33" s="55" t="str">
        <f t="shared" si="0"/>
        <v>16141</v>
      </c>
      <c r="C33" s="56" t="s">
        <v>42</v>
      </c>
      <c r="D33" s="56" t="s">
        <v>92</v>
      </c>
      <c r="E33" s="57">
        <v>4</v>
      </c>
      <c r="F33" s="57">
        <v>5</v>
      </c>
      <c r="G33" s="57" t="s">
        <v>25</v>
      </c>
      <c r="H33" s="57">
        <v>556</v>
      </c>
      <c r="I33" s="57">
        <f t="shared" si="1"/>
        <v>-44</v>
      </c>
      <c r="J33" s="63" t="s">
        <v>67</v>
      </c>
      <c r="K33" s="19"/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/>
      <c r="S33" s="57"/>
      <c r="T33" s="57"/>
      <c r="U33" s="138"/>
      <c r="V33" s="57"/>
      <c r="W33" s="57"/>
      <c r="X33" s="57"/>
      <c r="Y33" s="138"/>
      <c r="Z33" s="57"/>
      <c r="AA33" s="57"/>
      <c r="AB33" s="57"/>
      <c r="AC33" s="129"/>
      <c r="AG33" s="129"/>
      <c r="AK33" s="129"/>
      <c r="AL33" s="58">
        <v>0</v>
      </c>
      <c r="AM33" s="19"/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/>
      <c r="AW33" s="129"/>
      <c r="AY33" s="19"/>
      <c r="BA33" s="129"/>
      <c r="BB33" s="59"/>
      <c r="BC33" s="57"/>
      <c r="BD33" s="59"/>
      <c r="BE33" s="136"/>
      <c r="BF33" s="59"/>
      <c r="BG33" s="59"/>
      <c r="BH33" s="59"/>
      <c r="BI33" s="136"/>
      <c r="BJ33" s="59"/>
      <c r="BK33" s="59"/>
      <c r="BL33" s="59"/>
      <c r="BM33" s="157"/>
      <c r="BN33" s="19"/>
      <c r="BO33" s="64"/>
      <c r="BP33" s="57"/>
      <c r="BQ33" s="140"/>
      <c r="BR33" s="58"/>
      <c r="BS33" s="57">
        <v>70.400000000000006</v>
      </c>
      <c r="BT33" s="57">
        <v>69.2</v>
      </c>
      <c r="BU33" s="57">
        <v>1013.4</v>
      </c>
      <c r="BV33" s="57">
        <v>1013.9</v>
      </c>
      <c r="BW33" s="57">
        <v>0</v>
      </c>
      <c r="BX33" s="57">
        <v>0</v>
      </c>
      <c r="BY33" s="19">
        <v>0</v>
      </c>
      <c r="BZ33" s="57">
        <v>2</v>
      </c>
      <c r="CA33" s="57" t="s">
        <v>67</v>
      </c>
      <c r="CB33" s="56">
        <v>14</v>
      </c>
      <c r="CH33" s="172">
        <f t="shared" si="2"/>
        <v>0</v>
      </c>
      <c r="CI33" s="172">
        <f t="shared" si="3"/>
        <v>0</v>
      </c>
      <c r="CJ33" s="48">
        <f t="shared" si="4"/>
        <v>0</v>
      </c>
      <c r="CK33" s="48">
        <f t="shared" si="5"/>
        <v>0</v>
      </c>
    </row>
    <row r="34" spans="1:89" s="48" customFormat="1" x14ac:dyDescent="0.25">
      <c r="A34" s="46">
        <v>42511</v>
      </c>
      <c r="B34" s="47" t="str">
        <f t="shared" si="0"/>
        <v>16142</v>
      </c>
      <c r="C34" s="48" t="s">
        <v>42</v>
      </c>
      <c r="D34" s="36" t="s">
        <v>136</v>
      </c>
      <c r="E34" s="24">
        <v>5</v>
      </c>
      <c r="F34" s="24">
        <v>1</v>
      </c>
      <c r="G34" s="24" t="s">
        <v>25</v>
      </c>
      <c r="H34" s="24">
        <v>627</v>
      </c>
      <c r="I34" s="24">
        <f t="shared" si="1"/>
        <v>27</v>
      </c>
      <c r="J34" s="20"/>
      <c r="K34" s="18"/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/>
      <c r="S34" s="24"/>
      <c r="T34" s="24"/>
      <c r="U34" s="137"/>
      <c r="V34" s="24"/>
      <c r="W34" s="24"/>
      <c r="X34" s="24"/>
      <c r="Y34" s="137"/>
      <c r="Z34" s="24"/>
      <c r="AA34" s="24"/>
      <c r="AB34" s="24"/>
      <c r="AC34" s="131"/>
      <c r="AG34" s="131"/>
      <c r="AK34" s="131"/>
      <c r="AL34" s="21">
        <v>0</v>
      </c>
      <c r="AM34" s="35"/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/>
      <c r="AU34" s="38"/>
      <c r="AV34" s="38"/>
      <c r="AW34" s="130"/>
      <c r="AY34" s="35"/>
      <c r="BA34" s="131"/>
      <c r="BB34" s="49"/>
      <c r="BC34" s="24"/>
      <c r="BD34" s="49"/>
      <c r="BE34" s="135"/>
      <c r="BF34" s="49"/>
      <c r="BG34" s="49"/>
      <c r="BH34" s="49"/>
      <c r="BI34" s="135"/>
      <c r="BJ34" s="49"/>
      <c r="BK34" s="49"/>
      <c r="BL34" s="49"/>
      <c r="BM34" s="157"/>
      <c r="BN34" s="49"/>
      <c r="BO34" s="49"/>
      <c r="BP34" s="49"/>
      <c r="BQ34" s="135"/>
      <c r="BR34" s="50"/>
      <c r="BS34" s="24">
        <v>69.8</v>
      </c>
      <c r="BT34" s="24">
        <v>73.2</v>
      </c>
      <c r="BU34" s="24">
        <v>1016.5</v>
      </c>
      <c r="BV34" s="24">
        <v>1014.5</v>
      </c>
      <c r="BW34" s="24">
        <v>0</v>
      </c>
      <c r="BX34" s="24">
        <v>0</v>
      </c>
      <c r="BY34" s="35">
        <v>1.2</v>
      </c>
      <c r="BZ34" s="24">
        <v>5</v>
      </c>
      <c r="CA34" s="24" t="s">
        <v>67</v>
      </c>
      <c r="CB34" s="24">
        <v>15</v>
      </c>
      <c r="CH34" s="172">
        <f t="shared" si="2"/>
        <v>0</v>
      </c>
      <c r="CI34" s="172">
        <f t="shared" si="3"/>
        <v>0</v>
      </c>
      <c r="CJ34" s="48">
        <f t="shared" si="4"/>
        <v>0</v>
      </c>
      <c r="CK34" s="48">
        <f t="shared" si="5"/>
        <v>0</v>
      </c>
    </row>
    <row r="35" spans="1:89" s="48" customFormat="1" x14ac:dyDescent="0.25">
      <c r="A35" s="46" t="s">
        <v>60</v>
      </c>
      <c r="B35" s="162" t="s">
        <v>60</v>
      </c>
      <c r="C35" s="48" t="s">
        <v>42</v>
      </c>
      <c r="D35" s="162" t="s">
        <v>60</v>
      </c>
      <c r="E35" s="24">
        <v>5</v>
      </c>
      <c r="F35" s="24">
        <v>2</v>
      </c>
      <c r="G35" s="162" t="s">
        <v>60</v>
      </c>
      <c r="H35" s="162" t="s">
        <v>60</v>
      </c>
      <c r="I35" s="162" t="s">
        <v>60</v>
      </c>
      <c r="J35" s="162" t="s">
        <v>60</v>
      </c>
      <c r="K35" s="18"/>
      <c r="L35" s="162" t="s">
        <v>60</v>
      </c>
      <c r="M35" s="162" t="s">
        <v>60</v>
      </c>
      <c r="N35" s="162" t="s">
        <v>60</v>
      </c>
      <c r="O35" s="162" t="s">
        <v>60</v>
      </c>
      <c r="P35" s="162" t="s">
        <v>60</v>
      </c>
      <c r="Q35" s="162" t="s">
        <v>60</v>
      </c>
      <c r="R35" s="24"/>
      <c r="S35" s="24"/>
      <c r="T35" s="24"/>
      <c r="U35" s="137"/>
      <c r="V35" s="24"/>
      <c r="W35" s="24"/>
      <c r="X35" s="24"/>
      <c r="Y35" s="137"/>
      <c r="Z35" s="24"/>
      <c r="AA35" s="24"/>
      <c r="AB35" s="24"/>
      <c r="AC35" s="131"/>
      <c r="AG35" s="131"/>
      <c r="AK35" s="131"/>
      <c r="AL35" s="21" t="s">
        <v>60</v>
      </c>
      <c r="AM35" s="35"/>
      <c r="AN35" s="162" t="s">
        <v>60</v>
      </c>
      <c r="AO35" s="162" t="s">
        <v>60</v>
      </c>
      <c r="AP35" s="162" t="s">
        <v>60</v>
      </c>
      <c r="AQ35" s="162" t="s">
        <v>60</v>
      </c>
      <c r="AR35" s="162" t="s">
        <v>60</v>
      </c>
      <c r="AS35" s="162" t="s">
        <v>60</v>
      </c>
      <c r="AT35" s="24"/>
      <c r="AU35" s="38"/>
      <c r="AV35" s="38"/>
      <c r="AW35" s="130"/>
      <c r="AY35" s="35"/>
      <c r="BA35" s="131"/>
      <c r="BB35" s="49"/>
      <c r="BC35" s="24"/>
      <c r="BD35" s="49"/>
      <c r="BE35" s="135"/>
      <c r="BF35" s="49"/>
      <c r="BG35" s="49"/>
      <c r="BH35" s="49"/>
      <c r="BI35" s="135"/>
      <c r="BJ35" s="49"/>
      <c r="BK35" s="49"/>
      <c r="BL35" s="49"/>
      <c r="BM35" s="157"/>
      <c r="BN35" s="49"/>
      <c r="BO35" s="49"/>
      <c r="BP35" s="49"/>
      <c r="BQ35" s="135"/>
      <c r="BR35" s="50"/>
      <c r="BS35" s="162" t="s">
        <v>60</v>
      </c>
      <c r="BT35" s="162" t="s">
        <v>60</v>
      </c>
      <c r="BU35" s="162" t="s">
        <v>60</v>
      </c>
      <c r="BV35" s="162" t="s">
        <v>60</v>
      </c>
      <c r="BW35" s="162" t="s">
        <v>60</v>
      </c>
      <c r="BX35" s="162" t="s">
        <v>60</v>
      </c>
      <c r="BY35" s="162" t="s">
        <v>60</v>
      </c>
      <c r="BZ35" s="162" t="s">
        <v>60</v>
      </c>
      <c r="CA35" s="162" t="s">
        <v>60</v>
      </c>
      <c r="CB35" s="162" t="s">
        <v>60</v>
      </c>
      <c r="CC35" s="162" t="s">
        <v>60</v>
      </c>
      <c r="CH35" s="172" t="str">
        <f t="shared" si="2"/>
        <v>-</v>
      </c>
      <c r="CI35" s="172" t="str">
        <f t="shared" si="3"/>
        <v>-</v>
      </c>
      <c r="CJ35" s="48" t="str">
        <f t="shared" si="4"/>
        <v>-</v>
      </c>
      <c r="CK35" s="48" t="str">
        <f t="shared" si="5"/>
        <v>-</v>
      </c>
    </row>
    <row r="36" spans="1:89" s="48" customFormat="1" x14ac:dyDescent="0.25">
      <c r="A36" s="46" t="s">
        <v>60</v>
      </c>
      <c r="B36" s="162" t="s">
        <v>60</v>
      </c>
      <c r="C36" s="48" t="s">
        <v>42</v>
      </c>
      <c r="D36" s="162" t="s">
        <v>60</v>
      </c>
      <c r="E36" s="24">
        <v>5</v>
      </c>
      <c r="F36" s="24">
        <v>3</v>
      </c>
      <c r="G36" s="162" t="s">
        <v>60</v>
      </c>
      <c r="H36" s="162" t="s">
        <v>60</v>
      </c>
      <c r="I36" s="162" t="s">
        <v>60</v>
      </c>
      <c r="J36" s="162" t="s">
        <v>60</v>
      </c>
      <c r="K36" s="18"/>
      <c r="L36" s="162" t="s">
        <v>60</v>
      </c>
      <c r="M36" s="162" t="s">
        <v>60</v>
      </c>
      <c r="N36" s="162" t="s">
        <v>60</v>
      </c>
      <c r="O36" s="162" t="s">
        <v>60</v>
      </c>
      <c r="P36" s="162" t="s">
        <v>60</v>
      </c>
      <c r="Q36" s="162" t="s">
        <v>60</v>
      </c>
      <c r="R36" s="24"/>
      <c r="S36" s="24"/>
      <c r="T36" s="24"/>
      <c r="U36" s="137"/>
      <c r="V36" s="24"/>
      <c r="W36" s="24"/>
      <c r="X36" s="24"/>
      <c r="Y36" s="137"/>
      <c r="Z36" s="24"/>
      <c r="AA36" s="24"/>
      <c r="AB36" s="24"/>
      <c r="AC36" s="131"/>
      <c r="AG36" s="131"/>
      <c r="AK36" s="131"/>
      <c r="AL36" s="21" t="s">
        <v>60</v>
      </c>
      <c r="AM36" s="35"/>
      <c r="AN36" s="162" t="s">
        <v>60</v>
      </c>
      <c r="AO36" s="162" t="s">
        <v>60</v>
      </c>
      <c r="AP36" s="162" t="s">
        <v>60</v>
      </c>
      <c r="AQ36" s="162" t="s">
        <v>60</v>
      </c>
      <c r="AR36" s="162" t="s">
        <v>60</v>
      </c>
      <c r="AS36" s="162" t="s">
        <v>60</v>
      </c>
      <c r="AT36" s="24"/>
      <c r="AU36" s="38"/>
      <c r="AV36" s="38"/>
      <c r="AW36" s="130"/>
      <c r="AY36" s="35"/>
      <c r="BA36" s="131"/>
      <c r="BB36" s="49"/>
      <c r="BC36" s="24"/>
      <c r="BD36" s="49"/>
      <c r="BE36" s="135"/>
      <c r="BF36" s="49"/>
      <c r="BG36" s="49"/>
      <c r="BH36" s="49"/>
      <c r="BI36" s="135"/>
      <c r="BJ36" s="49"/>
      <c r="BK36" s="49"/>
      <c r="BL36" s="49"/>
      <c r="BM36" s="157"/>
      <c r="BN36" s="49"/>
      <c r="BO36" s="49"/>
      <c r="BP36" s="49"/>
      <c r="BQ36" s="135"/>
      <c r="BR36" s="50"/>
      <c r="BS36" s="162" t="s">
        <v>60</v>
      </c>
      <c r="BT36" s="162" t="s">
        <v>60</v>
      </c>
      <c r="BU36" s="162" t="s">
        <v>60</v>
      </c>
      <c r="BV36" s="162" t="s">
        <v>60</v>
      </c>
      <c r="BW36" s="162" t="s">
        <v>60</v>
      </c>
      <c r="BX36" s="162" t="s">
        <v>60</v>
      </c>
      <c r="BY36" s="162" t="s">
        <v>60</v>
      </c>
      <c r="BZ36" s="162" t="s">
        <v>60</v>
      </c>
      <c r="CA36" s="162" t="s">
        <v>60</v>
      </c>
      <c r="CB36" s="162" t="s">
        <v>60</v>
      </c>
      <c r="CC36" s="162" t="s">
        <v>60</v>
      </c>
      <c r="CH36" s="172" t="str">
        <f t="shared" si="2"/>
        <v>-</v>
      </c>
      <c r="CI36" s="172" t="str">
        <f t="shared" si="3"/>
        <v>-</v>
      </c>
      <c r="CJ36" s="48" t="str">
        <f t="shared" si="4"/>
        <v>-</v>
      </c>
      <c r="CK36" s="48" t="str">
        <f t="shared" si="5"/>
        <v>-</v>
      </c>
    </row>
    <row r="37" spans="1:89" s="48" customFormat="1" x14ac:dyDescent="0.25">
      <c r="A37" s="46" t="s">
        <v>60</v>
      </c>
      <c r="B37" s="162" t="s">
        <v>60</v>
      </c>
      <c r="C37" s="48" t="s">
        <v>42</v>
      </c>
      <c r="D37" s="162" t="s">
        <v>60</v>
      </c>
      <c r="E37" s="24">
        <v>5</v>
      </c>
      <c r="F37" s="24">
        <v>4</v>
      </c>
      <c r="G37" s="162" t="s">
        <v>60</v>
      </c>
      <c r="H37" s="162" t="s">
        <v>60</v>
      </c>
      <c r="I37" s="162" t="s">
        <v>60</v>
      </c>
      <c r="J37" s="162" t="s">
        <v>60</v>
      </c>
      <c r="K37" s="18"/>
      <c r="L37" s="162" t="s">
        <v>60</v>
      </c>
      <c r="M37" s="162" t="s">
        <v>60</v>
      </c>
      <c r="N37" s="162" t="s">
        <v>60</v>
      </c>
      <c r="O37" s="162" t="s">
        <v>60</v>
      </c>
      <c r="P37" s="162" t="s">
        <v>60</v>
      </c>
      <c r="Q37" s="162" t="s">
        <v>60</v>
      </c>
      <c r="R37" s="24"/>
      <c r="S37" s="24"/>
      <c r="T37" s="24"/>
      <c r="U37" s="137"/>
      <c r="V37" s="24"/>
      <c r="W37" s="24"/>
      <c r="X37" s="24"/>
      <c r="Y37" s="137"/>
      <c r="Z37" s="24"/>
      <c r="AA37" s="24"/>
      <c r="AB37" s="24"/>
      <c r="AC37" s="131"/>
      <c r="AG37" s="131"/>
      <c r="AK37" s="131"/>
      <c r="AL37" s="21" t="s">
        <v>60</v>
      </c>
      <c r="AM37" s="35"/>
      <c r="AN37" s="162" t="s">
        <v>60</v>
      </c>
      <c r="AO37" s="162" t="s">
        <v>60</v>
      </c>
      <c r="AP37" s="162" t="s">
        <v>60</v>
      </c>
      <c r="AQ37" s="162" t="s">
        <v>60</v>
      </c>
      <c r="AR37" s="162" t="s">
        <v>60</v>
      </c>
      <c r="AS37" s="162" t="s">
        <v>60</v>
      </c>
      <c r="AT37" s="24"/>
      <c r="AU37" s="38"/>
      <c r="AV37" s="38"/>
      <c r="AW37" s="130"/>
      <c r="AY37" s="35"/>
      <c r="BA37" s="131"/>
      <c r="BB37" s="49"/>
      <c r="BC37" s="24"/>
      <c r="BD37" s="49"/>
      <c r="BE37" s="135"/>
      <c r="BF37" s="49"/>
      <c r="BG37" s="49"/>
      <c r="BH37" s="49"/>
      <c r="BI37" s="135"/>
      <c r="BJ37" s="49"/>
      <c r="BK37" s="49"/>
      <c r="BL37" s="49"/>
      <c r="BM37" s="157"/>
      <c r="BN37" s="49"/>
      <c r="BO37" s="49"/>
      <c r="BP37" s="49"/>
      <c r="BQ37" s="135"/>
      <c r="BR37" s="50"/>
      <c r="BS37" s="162" t="s">
        <v>60</v>
      </c>
      <c r="BT37" s="162" t="s">
        <v>60</v>
      </c>
      <c r="BU37" s="162" t="s">
        <v>60</v>
      </c>
      <c r="BV37" s="162" t="s">
        <v>60</v>
      </c>
      <c r="BW37" s="162" t="s">
        <v>60</v>
      </c>
      <c r="BX37" s="162" t="s">
        <v>60</v>
      </c>
      <c r="BY37" s="162" t="s">
        <v>60</v>
      </c>
      <c r="BZ37" s="162" t="s">
        <v>60</v>
      </c>
      <c r="CA37" s="162" t="s">
        <v>60</v>
      </c>
      <c r="CB37" s="162" t="s">
        <v>60</v>
      </c>
      <c r="CC37" s="162" t="s">
        <v>60</v>
      </c>
      <c r="CH37" s="172" t="str">
        <f t="shared" si="2"/>
        <v>-</v>
      </c>
      <c r="CI37" s="172" t="str">
        <f t="shared" si="3"/>
        <v>-</v>
      </c>
      <c r="CJ37" s="48" t="str">
        <f t="shared" si="4"/>
        <v>-</v>
      </c>
      <c r="CK37" s="48" t="str">
        <f t="shared" si="5"/>
        <v>-</v>
      </c>
    </row>
    <row r="38" spans="1:89" s="48" customFormat="1" x14ac:dyDescent="0.25">
      <c r="A38" s="46" t="s">
        <v>60</v>
      </c>
      <c r="B38" s="162" t="s">
        <v>60</v>
      </c>
      <c r="C38" s="48" t="s">
        <v>42</v>
      </c>
      <c r="D38" s="162" t="s">
        <v>60</v>
      </c>
      <c r="E38" s="24">
        <v>5</v>
      </c>
      <c r="F38" s="24">
        <v>5</v>
      </c>
      <c r="G38" s="162" t="s">
        <v>60</v>
      </c>
      <c r="H38" s="162" t="s">
        <v>60</v>
      </c>
      <c r="I38" s="162" t="s">
        <v>60</v>
      </c>
      <c r="J38" s="162" t="s">
        <v>60</v>
      </c>
      <c r="K38" s="18"/>
      <c r="L38" s="162" t="s">
        <v>60</v>
      </c>
      <c r="M38" s="162" t="s">
        <v>60</v>
      </c>
      <c r="N38" s="162" t="s">
        <v>60</v>
      </c>
      <c r="O38" s="162" t="s">
        <v>60</v>
      </c>
      <c r="P38" s="162" t="s">
        <v>60</v>
      </c>
      <c r="Q38" s="162" t="s">
        <v>60</v>
      </c>
      <c r="R38" s="24"/>
      <c r="S38" s="24"/>
      <c r="T38" s="24"/>
      <c r="U38" s="137"/>
      <c r="V38" s="24"/>
      <c r="W38" s="24"/>
      <c r="X38" s="24"/>
      <c r="Y38" s="137"/>
      <c r="Z38" s="24"/>
      <c r="AA38" s="24"/>
      <c r="AB38" s="24"/>
      <c r="AC38" s="131"/>
      <c r="AG38" s="131"/>
      <c r="AK38" s="131"/>
      <c r="AL38" s="21" t="s">
        <v>60</v>
      </c>
      <c r="AM38" s="35"/>
      <c r="AN38" s="162" t="s">
        <v>60</v>
      </c>
      <c r="AO38" s="162" t="s">
        <v>60</v>
      </c>
      <c r="AP38" s="162" t="s">
        <v>60</v>
      </c>
      <c r="AQ38" s="162" t="s">
        <v>60</v>
      </c>
      <c r="AR38" s="162" t="s">
        <v>60</v>
      </c>
      <c r="AS38" s="162" t="s">
        <v>60</v>
      </c>
      <c r="AT38" s="24"/>
      <c r="AU38" s="36"/>
      <c r="AV38" s="36"/>
      <c r="AW38" s="128"/>
      <c r="AY38" s="35"/>
      <c r="BA38" s="131"/>
      <c r="BB38" s="49"/>
      <c r="BC38" s="24"/>
      <c r="BD38" s="49"/>
      <c r="BE38" s="135"/>
      <c r="BF38" s="49"/>
      <c r="BG38" s="49"/>
      <c r="BH38" s="49"/>
      <c r="BI38" s="135"/>
      <c r="BJ38" s="49"/>
      <c r="BK38" s="49"/>
      <c r="BL38" s="49"/>
      <c r="BM38" s="157"/>
      <c r="BN38" s="35"/>
      <c r="BO38" s="24"/>
      <c r="BP38" s="24"/>
      <c r="BQ38" s="137"/>
      <c r="BR38" s="21"/>
      <c r="BS38" s="162" t="s">
        <v>60</v>
      </c>
      <c r="BT38" s="162" t="s">
        <v>60</v>
      </c>
      <c r="BU38" s="162" t="s">
        <v>60</v>
      </c>
      <c r="BV38" s="162" t="s">
        <v>60</v>
      </c>
      <c r="BW38" s="162" t="s">
        <v>60</v>
      </c>
      <c r="BX38" s="162" t="s">
        <v>60</v>
      </c>
      <c r="BY38" s="162" t="s">
        <v>60</v>
      </c>
      <c r="BZ38" s="162" t="s">
        <v>60</v>
      </c>
      <c r="CA38" s="162" t="s">
        <v>60</v>
      </c>
      <c r="CB38" s="162" t="s">
        <v>60</v>
      </c>
      <c r="CC38" s="162" t="s">
        <v>60</v>
      </c>
      <c r="CH38" s="172" t="str">
        <f t="shared" si="2"/>
        <v>-</v>
      </c>
      <c r="CI38" s="172" t="str">
        <f t="shared" si="3"/>
        <v>-</v>
      </c>
      <c r="CJ38" s="48" t="str">
        <f t="shared" si="4"/>
        <v>-</v>
      </c>
      <c r="CK38" s="48" t="str">
        <f t="shared" si="5"/>
        <v>-</v>
      </c>
    </row>
    <row r="39" spans="1:89" s="48" customFormat="1" x14ac:dyDescent="0.25">
      <c r="A39" s="46" t="s">
        <v>60</v>
      </c>
      <c r="B39" s="162" t="s">
        <v>60</v>
      </c>
      <c r="C39" s="48" t="s">
        <v>42</v>
      </c>
      <c r="D39" s="162" t="s">
        <v>60</v>
      </c>
      <c r="E39" s="24">
        <v>5</v>
      </c>
      <c r="F39" s="24">
        <v>6</v>
      </c>
      <c r="G39" s="162" t="s">
        <v>60</v>
      </c>
      <c r="H39" s="162" t="s">
        <v>60</v>
      </c>
      <c r="I39" s="162" t="s">
        <v>60</v>
      </c>
      <c r="J39" s="162" t="s">
        <v>60</v>
      </c>
      <c r="K39" s="18"/>
      <c r="L39" s="162" t="s">
        <v>60</v>
      </c>
      <c r="M39" s="162" t="s">
        <v>60</v>
      </c>
      <c r="N39" s="162" t="s">
        <v>60</v>
      </c>
      <c r="O39" s="162" t="s">
        <v>60</v>
      </c>
      <c r="P39" s="162" t="s">
        <v>60</v>
      </c>
      <c r="Q39" s="162" t="s">
        <v>60</v>
      </c>
      <c r="R39" s="24"/>
      <c r="S39" s="24"/>
      <c r="T39" s="24"/>
      <c r="U39" s="137"/>
      <c r="V39" s="24"/>
      <c r="W39" s="24"/>
      <c r="X39" s="24"/>
      <c r="Y39" s="137"/>
      <c r="Z39" s="24"/>
      <c r="AA39" s="24"/>
      <c r="AB39" s="24"/>
      <c r="AC39" s="131"/>
      <c r="AG39" s="131"/>
      <c r="AK39" s="131"/>
      <c r="AL39" s="21" t="s">
        <v>60</v>
      </c>
      <c r="AM39" s="35"/>
      <c r="AN39" s="162" t="s">
        <v>60</v>
      </c>
      <c r="AO39" s="162" t="s">
        <v>60</v>
      </c>
      <c r="AP39" s="162" t="s">
        <v>60</v>
      </c>
      <c r="AQ39" s="162" t="s">
        <v>60</v>
      </c>
      <c r="AR39" s="162" t="s">
        <v>60</v>
      </c>
      <c r="AS39" s="162" t="s">
        <v>60</v>
      </c>
      <c r="AT39" s="24"/>
      <c r="AU39" s="36"/>
      <c r="AV39" s="36"/>
      <c r="AW39" s="128"/>
      <c r="AX39" s="36"/>
      <c r="AY39" s="35"/>
      <c r="BA39" s="131"/>
      <c r="BB39" s="49"/>
      <c r="BC39" s="24"/>
      <c r="BD39" s="49"/>
      <c r="BE39" s="135"/>
      <c r="BF39" s="49"/>
      <c r="BG39" s="49"/>
      <c r="BH39" s="49"/>
      <c r="BI39" s="135"/>
      <c r="BJ39" s="49"/>
      <c r="BK39" s="49"/>
      <c r="BL39" s="49"/>
      <c r="BM39" s="157"/>
      <c r="BN39" s="35"/>
      <c r="BO39" s="24"/>
      <c r="BP39" s="24"/>
      <c r="BQ39" s="137"/>
      <c r="BR39" s="21"/>
      <c r="BS39" s="162" t="s">
        <v>60</v>
      </c>
      <c r="BT39" s="162" t="s">
        <v>60</v>
      </c>
      <c r="BU39" s="162" t="s">
        <v>60</v>
      </c>
      <c r="BV39" s="162" t="s">
        <v>60</v>
      </c>
      <c r="BW39" s="162" t="s">
        <v>60</v>
      </c>
      <c r="BX39" s="162" t="s">
        <v>60</v>
      </c>
      <c r="BY39" s="162" t="s">
        <v>60</v>
      </c>
      <c r="BZ39" s="162" t="s">
        <v>60</v>
      </c>
      <c r="CA39" s="162" t="s">
        <v>60</v>
      </c>
      <c r="CB39" s="162" t="s">
        <v>60</v>
      </c>
      <c r="CC39" s="162" t="s">
        <v>60</v>
      </c>
      <c r="CH39" s="172" t="str">
        <f t="shared" si="2"/>
        <v>-</v>
      </c>
      <c r="CI39" s="172" t="str">
        <f t="shared" si="3"/>
        <v>-</v>
      </c>
      <c r="CJ39" s="48" t="str">
        <f t="shared" si="4"/>
        <v>-</v>
      </c>
      <c r="CK39" s="48" t="str">
        <f t="shared" si="5"/>
        <v>-</v>
      </c>
    </row>
    <row r="40" spans="1:89" s="48" customFormat="1" x14ac:dyDescent="0.25">
      <c r="A40" s="46" t="s">
        <v>60</v>
      </c>
      <c r="B40" s="162" t="s">
        <v>60</v>
      </c>
      <c r="C40" s="48" t="s">
        <v>42</v>
      </c>
      <c r="D40" s="162" t="s">
        <v>60</v>
      </c>
      <c r="E40" s="24">
        <v>5</v>
      </c>
      <c r="F40" s="24">
        <v>7</v>
      </c>
      <c r="G40" s="162" t="s">
        <v>60</v>
      </c>
      <c r="H40" s="162" t="s">
        <v>60</v>
      </c>
      <c r="I40" s="162" t="s">
        <v>60</v>
      </c>
      <c r="J40" s="162" t="s">
        <v>60</v>
      </c>
      <c r="K40" s="18"/>
      <c r="L40" s="162" t="s">
        <v>60</v>
      </c>
      <c r="M40" s="162" t="s">
        <v>60</v>
      </c>
      <c r="N40" s="162" t="s">
        <v>60</v>
      </c>
      <c r="O40" s="162" t="s">
        <v>60</v>
      </c>
      <c r="P40" s="162" t="s">
        <v>60</v>
      </c>
      <c r="Q40" s="162" t="s">
        <v>60</v>
      </c>
      <c r="R40" s="24"/>
      <c r="S40" s="24"/>
      <c r="T40" s="24"/>
      <c r="U40" s="137"/>
      <c r="V40" s="24"/>
      <c r="W40" s="24"/>
      <c r="X40" s="24"/>
      <c r="Y40" s="137"/>
      <c r="Z40" s="24"/>
      <c r="AA40" s="24"/>
      <c r="AB40" s="24"/>
      <c r="AC40" s="131"/>
      <c r="AG40" s="131"/>
      <c r="AK40" s="131"/>
      <c r="AL40" s="21" t="s">
        <v>60</v>
      </c>
      <c r="AM40" s="35"/>
      <c r="AN40" s="162" t="s">
        <v>60</v>
      </c>
      <c r="AO40" s="162" t="s">
        <v>60</v>
      </c>
      <c r="AP40" s="162" t="s">
        <v>60</v>
      </c>
      <c r="AQ40" s="162" t="s">
        <v>60</v>
      </c>
      <c r="AR40" s="162" t="s">
        <v>60</v>
      </c>
      <c r="AS40" s="162" t="s">
        <v>60</v>
      </c>
      <c r="AT40" s="24"/>
      <c r="AU40" s="36"/>
      <c r="AV40" s="36"/>
      <c r="AW40" s="128"/>
      <c r="AX40" s="36"/>
      <c r="AY40" s="35"/>
      <c r="BA40" s="131"/>
      <c r="BB40" s="49"/>
      <c r="BC40" s="24"/>
      <c r="BD40" s="49"/>
      <c r="BE40" s="135"/>
      <c r="BF40" s="49"/>
      <c r="BG40" s="49"/>
      <c r="BH40" s="49"/>
      <c r="BI40" s="135"/>
      <c r="BJ40" s="49"/>
      <c r="BK40" s="49"/>
      <c r="BL40" s="49"/>
      <c r="BM40" s="157"/>
      <c r="BN40" s="35"/>
      <c r="BO40" s="24"/>
      <c r="BP40" s="24"/>
      <c r="BQ40" s="137"/>
      <c r="BR40" s="21"/>
      <c r="BS40" s="162" t="s">
        <v>60</v>
      </c>
      <c r="BT40" s="162" t="s">
        <v>60</v>
      </c>
      <c r="BU40" s="162" t="s">
        <v>60</v>
      </c>
      <c r="BV40" s="162" t="s">
        <v>60</v>
      </c>
      <c r="BW40" s="162" t="s">
        <v>60</v>
      </c>
      <c r="BX40" s="162" t="s">
        <v>60</v>
      </c>
      <c r="BY40" s="162" t="s">
        <v>60</v>
      </c>
      <c r="BZ40" s="162" t="s">
        <v>60</v>
      </c>
      <c r="CA40" s="162" t="s">
        <v>60</v>
      </c>
      <c r="CB40" s="162" t="s">
        <v>60</v>
      </c>
      <c r="CC40" s="162" t="s">
        <v>60</v>
      </c>
      <c r="CH40" s="172" t="str">
        <f t="shared" si="2"/>
        <v>-</v>
      </c>
      <c r="CI40" s="172" t="str">
        <f t="shared" si="3"/>
        <v>-</v>
      </c>
      <c r="CJ40" s="48" t="str">
        <f t="shared" si="4"/>
        <v>-</v>
      </c>
      <c r="CK40" s="48" t="str">
        <f t="shared" si="5"/>
        <v>-</v>
      </c>
    </row>
    <row r="41" spans="1:89" s="48" customFormat="1" x14ac:dyDescent="0.25">
      <c r="A41" s="46" t="s">
        <v>60</v>
      </c>
      <c r="B41" s="162" t="s">
        <v>60</v>
      </c>
      <c r="C41" s="48" t="s">
        <v>42</v>
      </c>
      <c r="D41" s="162" t="s">
        <v>60</v>
      </c>
      <c r="E41" s="24">
        <v>5</v>
      </c>
      <c r="F41" s="24">
        <v>8</v>
      </c>
      <c r="G41" s="162" t="s">
        <v>60</v>
      </c>
      <c r="H41" s="162" t="s">
        <v>60</v>
      </c>
      <c r="I41" s="162" t="s">
        <v>60</v>
      </c>
      <c r="J41" s="162" t="s">
        <v>60</v>
      </c>
      <c r="K41" s="18"/>
      <c r="L41" s="162" t="s">
        <v>60</v>
      </c>
      <c r="M41" s="162" t="s">
        <v>60</v>
      </c>
      <c r="N41" s="162" t="s">
        <v>60</v>
      </c>
      <c r="O41" s="162" t="s">
        <v>60</v>
      </c>
      <c r="P41" s="162" t="s">
        <v>60</v>
      </c>
      <c r="Q41" s="162" t="s">
        <v>60</v>
      </c>
      <c r="R41" s="24"/>
      <c r="S41" s="24"/>
      <c r="T41" s="24"/>
      <c r="U41" s="137"/>
      <c r="V41" s="24"/>
      <c r="W41" s="24"/>
      <c r="X41" s="24"/>
      <c r="Y41" s="137"/>
      <c r="Z41" s="24"/>
      <c r="AA41" s="24"/>
      <c r="AB41" s="24"/>
      <c r="AC41" s="131"/>
      <c r="AG41" s="131"/>
      <c r="AK41" s="131"/>
      <c r="AL41" s="21" t="s">
        <v>60</v>
      </c>
      <c r="AM41" s="35"/>
      <c r="AN41" s="162" t="s">
        <v>60</v>
      </c>
      <c r="AO41" s="162" t="s">
        <v>60</v>
      </c>
      <c r="AP41" s="162" t="s">
        <v>60</v>
      </c>
      <c r="AQ41" s="162" t="s">
        <v>60</v>
      </c>
      <c r="AR41" s="162" t="s">
        <v>60</v>
      </c>
      <c r="AS41" s="162" t="s">
        <v>60</v>
      </c>
      <c r="AT41" s="24"/>
      <c r="AU41" s="36"/>
      <c r="AV41" s="36"/>
      <c r="AW41" s="128"/>
      <c r="AY41" s="35"/>
      <c r="BA41" s="131"/>
      <c r="BB41" s="49"/>
      <c r="BC41" s="24"/>
      <c r="BD41" s="49"/>
      <c r="BE41" s="135"/>
      <c r="BF41" s="49"/>
      <c r="BG41" s="49"/>
      <c r="BH41" s="49"/>
      <c r="BI41" s="135"/>
      <c r="BJ41" s="49"/>
      <c r="BK41" s="49"/>
      <c r="BL41" s="49"/>
      <c r="BM41" s="157"/>
      <c r="BN41" s="35"/>
      <c r="BO41" s="24"/>
      <c r="BP41" s="24"/>
      <c r="BQ41" s="137"/>
      <c r="BR41" s="21"/>
      <c r="BS41" s="162" t="s">
        <v>60</v>
      </c>
      <c r="BT41" s="162" t="s">
        <v>60</v>
      </c>
      <c r="BU41" s="162" t="s">
        <v>60</v>
      </c>
      <c r="BV41" s="162" t="s">
        <v>60</v>
      </c>
      <c r="BW41" s="162" t="s">
        <v>60</v>
      </c>
      <c r="BX41" s="162" t="s">
        <v>60</v>
      </c>
      <c r="BY41" s="162" t="s">
        <v>60</v>
      </c>
      <c r="BZ41" s="162" t="s">
        <v>60</v>
      </c>
      <c r="CA41" s="162" t="s">
        <v>60</v>
      </c>
      <c r="CB41" s="162" t="s">
        <v>60</v>
      </c>
      <c r="CC41" s="162" t="s">
        <v>60</v>
      </c>
      <c r="CH41" s="172" t="str">
        <f t="shared" si="2"/>
        <v>-</v>
      </c>
      <c r="CI41" s="172" t="str">
        <f t="shared" si="3"/>
        <v>-</v>
      </c>
      <c r="CJ41" s="48" t="str">
        <f t="shared" si="4"/>
        <v>-</v>
      </c>
      <c r="CK41" s="48" t="str">
        <f t="shared" si="5"/>
        <v>-</v>
      </c>
    </row>
    <row r="42" spans="1:89" s="56" customFormat="1" x14ac:dyDescent="0.25">
      <c r="A42" s="54" t="s">
        <v>60</v>
      </c>
      <c r="B42" s="161" t="s">
        <v>60</v>
      </c>
      <c r="C42" s="56" t="s">
        <v>42</v>
      </c>
      <c r="D42" s="161" t="s">
        <v>60</v>
      </c>
      <c r="E42" s="57">
        <v>5</v>
      </c>
      <c r="F42" s="57">
        <v>9</v>
      </c>
      <c r="G42" s="161" t="s">
        <v>60</v>
      </c>
      <c r="H42" s="161" t="s">
        <v>60</v>
      </c>
      <c r="I42" s="161" t="s">
        <v>60</v>
      </c>
      <c r="J42" s="161" t="s">
        <v>60</v>
      </c>
      <c r="K42" s="19"/>
      <c r="L42" s="161" t="s">
        <v>60</v>
      </c>
      <c r="M42" s="161" t="s">
        <v>60</v>
      </c>
      <c r="N42" s="161" t="s">
        <v>60</v>
      </c>
      <c r="O42" s="161" t="s">
        <v>60</v>
      </c>
      <c r="P42" s="161" t="s">
        <v>60</v>
      </c>
      <c r="Q42" s="161" t="s">
        <v>60</v>
      </c>
      <c r="R42" s="57"/>
      <c r="S42" s="57"/>
      <c r="T42" s="57"/>
      <c r="U42" s="138"/>
      <c r="V42" s="57"/>
      <c r="W42" s="57"/>
      <c r="X42" s="57"/>
      <c r="Y42" s="138"/>
      <c r="Z42" s="57"/>
      <c r="AA42" s="57"/>
      <c r="AB42" s="57"/>
      <c r="AC42" s="129"/>
      <c r="AG42" s="129"/>
      <c r="AK42" s="129"/>
      <c r="AL42" s="58" t="s">
        <v>60</v>
      </c>
      <c r="AM42" s="19"/>
      <c r="AN42" s="161" t="s">
        <v>60</v>
      </c>
      <c r="AO42" s="161" t="s">
        <v>60</v>
      </c>
      <c r="AP42" s="161" t="s">
        <v>60</v>
      </c>
      <c r="AQ42" s="161" t="s">
        <v>60</v>
      </c>
      <c r="AR42" s="161" t="s">
        <v>60</v>
      </c>
      <c r="AS42" s="161" t="s">
        <v>60</v>
      </c>
      <c r="AT42" s="57"/>
      <c r="AW42" s="129"/>
      <c r="AY42" s="19"/>
      <c r="BA42" s="129"/>
      <c r="BB42" s="59"/>
      <c r="BC42" s="57"/>
      <c r="BD42" s="59"/>
      <c r="BE42" s="136"/>
      <c r="BF42" s="59"/>
      <c r="BG42" s="59"/>
      <c r="BH42" s="59"/>
      <c r="BI42" s="136"/>
      <c r="BJ42" s="59"/>
      <c r="BK42" s="59"/>
      <c r="BL42" s="59"/>
      <c r="BM42" s="157"/>
      <c r="BN42" s="19"/>
      <c r="BO42" s="57"/>
      <c r="BP42" s="57"/>
      <c r="BQ42" s="138"/>
      <c r="BR42" s="58"/>
      <c r="BS42" s="161" t="s">
        <v>60</v>
      </c>
      <c r="BT42" s="161" t="s">
        <v>60</v>
      </c>
      <c r="BU42" s="161" t="s">
        <v>60</v>
      </c>
      <c r="BV42" s="161" t="s">
        <v>60</v>
      </c>
      <c r="BW42" s="161" t="s">
        <v>60</v>
      </c>
      <c r="BX42" s="161" t="s">
        <v>60</v>
      </c>
      <c r="BY42" s="161" t="s">
        <v>60</v>
      </c>
      <c r="BZ42" s="161" t="s">
        <v>60</v>
      </c>
      <c r="CA42" s="161" t="s">
        <v>60</v>
      </c>
      <c r="CB42" s="161" t="s">
        <v>60</v>
      </c>
      <c r="CC42" s="161" t="s">
        <v>60</v>
      </c>
      <c r="CH42" s="172" t="str">
        <f t="shared" si="2"/>
        <v>-</v>
      </c>
      <c r="CI42" s="172" t="str">
        <f t="shared" si="3"/>
        <v>-</v>
      </c>
      <c r="CJ42" s="48" t="str">
        <f t="shared" si="4"/>
        <v>-</v>
      </c>
      <c r="CK42" s="48" t="str">
        <f t="shared" si="5"/>
        <v>-</v>
      </c>
    </row>
    <row r="43" spans="1:89" s="48" customFormat="1" x14ac:dyDescent="0.25">
      <c r="A43" s="46" t="s">
        <v>60</v>
      </c>
      <c r="B43" s="47" t="s">
        <v>60</v>
      </c>
      <c r="C43" s="48" t="s">
        <v>42</v>
      </c>
      <c r="D43" s="48" t="s">
        <v>60</v>
      </c>
      <c r="E43" s="24">
        <v>6</v>
      </c>
      <c r="F43" s="24">
        <v>1</v>
      </c>
      <c r="G43" s="24" t="s">
        <v>60</v>
      </c>
      <c r="H43" s="24" t="s">
        <v>60</v>
      </c>
      <c r="I43" s="24" t="s">
        <v>60</v>
      </c>
      <c r="J43" s="20" t="s">
        <v>60</v>
      </c>
      <c r="K43" s="18"/>
      <c r="L43" s="38" t="s">
        <v>60</v>
      </c>
      <c r="M43" s="38" t="s">
        <v>60</v>
      </c>
      <c r="N43" s="38" t="s">
        <v>60</v>
      </c>
      <c r="O43" s="38" t="s">
        <v>60</v>
      </c>
      <c r="P43" s="38" t="s">
        <v>60</v>
      </c>
      <c r="Q43" s="38" t="s">
        <v>60</v>
      </c>
      <c r="R43" s="24"/>
      <c r="S43" s="24"/>
      <c r="T43" s="24"/>
      <c r="U43" s="137"/>
      <c r="V43" s="24"/>
      <c r="W43" s="24"/>
      <c r="X43" s="24"/>
      <c r="Y43" s="137"/>
      <c r="Z43" s="24"/>
      <c r="AA43" s="24"/>
      <c r="AB43" s="24"/>
      <c r="AC43" s="131"/>
      <c r="AG43" s="131"/>
      <c r="AK43" s="131"/>
      <c r="AL43" s="21" t="s">
        <v>60</v>
      </c>
      <c r="AM43" s="35"/>
      <c r="AN43" s="38" t="s">
        <v>60</v>
      </c>
      <c r="AO43" s="38" t="s">
        <v>60</v>
      </c>
      <c r="AP43" s="38" t="s">
        <v>60</v>
      </c>
      <c r="AQ43" s="38" t="s">
        <v>60</v>
      </c>
      <c r="AR43" s="38" t="s">
        <v>60</v>
      </c>
      <c r="AS43" s="38" t="s">
        <v>60</v>
      </c>
      <c r="AT43" s="24"/>
      <c r="AU43" s="36"/>
      <c r="AV43" s="36"/>
      <c r="AW43" s="128"/>
      <c r="AY43" s="35"/>
      <c r="BA43" s="131"/>
      <c r="BB43" s="49"/>
      <c r="BC43" s="24"/>
      <c r="BD43" s="49"/>
      <c r="BE43" s="135"/>
      <c r="BF43" s="49"/>
      <c r="BG43" s="49"/>
      <c r="BH43" s="49"/>
      <c r="BI43" s="135"/>
      <c r="BJ43" s="49"/>
      <c r="BK43" s="49"/>
      <c r="BL43" s="49"/>
      <c r="BM43" s="157"/>
      <c r="BN43" s="35"/>
      <c r="BO43" s="24"/>
      <c r="BP43" s="24"/>
      <c r="BQ43" s="137"/>
      <c r="BR43" s="21"/>
      <c r="BS43" s="38" t="s">
        <v>60</v>
      </c>
      <c r="BT43" s="38" t="s">
        <v>60</v>
      </c>
      <c r="BU43" s="38" t="s">
        <v>60</v>
      </c>
      <c r="BV43" s="38" t="s">
        <v>60</v>
      </c>
      <c r="BW43" s="38" t="s">
        <v>60</v>
      </c>
      <c r="BX43" s="38" t="s">
        <v>60</v>
      </c>
      <c r="BY43" s="38" t="s">
        <v>60</v>
      </c>
      <c r="BZ43" s="38" t="s">
        <v>60</v>
      </c>
      <c r="CA43" s="38" t="s">
        <v>60</v>
      </c>
      <c r="CB43" s="38" t="s">
        <v>60</v>
      </c>
      <c r="CC43" s="38" t="s">
        <v>60</v>
      </c>
      <c r="CH43" s="172" t="str">
        <f t="shared" si="2"/>
        <v>-</v>
      </c>
      <c r="CI43" s="172" t="str">
        <f t="shared" si="3"/>
        <v>-</v>
      </c>
      <c r="CJ43" s="48" t="str">
        <f t="shared" si="4"/>
        <v>-</v>
      </c>
      <c r="CK43" s="48" t="str">
        <f t="shared" si="5"/>
        <v>-</v>
      </c>
    </row>
    <row r="44" spans="1:89" s="48" customFormat="1" x14ac:dyDescent="0.25">
      <c r="A44" s="46">
        <v>42510</v>
      </c>
      <c r="B44" s="47" t="str">
        <f t="shared" si="0"/>
        <v>16141</v>
      </c>
      <c r="C44" s="46" t="s">
        <v>42</v>
      </c>
      <c r="D44" s="47" t="s">
        <v>92</v>
      </c>
      <c r="E44" s="24">
        <v>6</v>
      </c>
      <c r="F44" s="24">
        <v>2</v>
      </c>
      <c r="G44" s="24" t="s">
        <v>25</v>
      </c>
      <c r="H44" s="24">
        <v>708</v>
      </c>
      <c r="I44" s="24">
        <f t="shared" si="1"/>
        <v>108</v>
      </c>
      <c r="J44" s="20" t="s">
        <v>67</v>
      </c>
      <c r="K44" s="18"/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/>
      <c r="S44" s="24"/>
      <c r="T44" s="24"/>
      <c r="U44" s="137"/>
      <c r="V44" s="24"/>
      <c r="W44" s="24"/>
      <c r="X44" s="24"/>
      <c r="Y44" s="137"/>
      <c r="Z44" s="24"/>
      <c r="AA44" s="24"/>
      <c r="AB44" s="24"/>
      <c r="AC44" s="131"/>
      <c r="AG44" s="131"/>
      <c r="AK44" s="131"/>
      <c r="AL44" s="21">
        <v>0</v>
      </c>
      <c r="AM44" s="35"/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/>
      <c r="AU44" s="36"/>
      <c r="AV44" s="36"/>
      <c r="AW44" s="128"/>
      <c r="AY44" s="35"/>
      <c r="BA44" s="131"/>
      <c r="BB44" s="49"/>
      <c r="BC44" s="24"/>
      <c r="BD44" s="49"/>
      <c r="BE44" s="135"/>
      <c r="BF44" s="49"/>
      <c r="BG44" s="49"/>
      <c r="BH44" s="49"/>
      <c r="BI44" s="135"/>
      <c r="BJ44" s="49"/>
      <c r="BK44" s="49"/>
      <c r="BL44" s="49"/>
      <c r="BM44" s="130"/>
      <c r="BN44" s="35"/>
      <c r="BO44" s="35"/>
      <c r="BP44" s="35"/>
      <c r="BQ44" s="132"/>
      <c r="BR44" s="20"/>
      <c r="BS44" s="24">
        <v>70.400000000000006</v>
      </c>
      <c r="BT44" s="24">
        <v>69.2</v>
      </c>
      <c r="BU44" s="24">
        <v>1013.4</v>
      </c>
      <c r="BV44" s="24">
        <v>1013.9</v>
      </c>
      <c r="BW44" s="24">
        <v>0</v>
      </c>
      <c r="BX44" s="24">
        <v>2</v>
      </c>
      <c r="BY44" s="35">
        <v>1</v>
      </c>
      <c r="BZ44" s="24">
        <v>2</v>
      </c>
      <c r="CA44" s="24" t="s">
        <v>67</v>
      </c>
      <c r="CB44" s="24">
        <v>14</v>
      </c>
      <c r="CH44" s="172">
        <f t="shared" si="2"/>
        <v>0</v>
      </c>
      <c r="CI44" s="172">
        <f t="shared" si="3"/>
        <v>0</v>
      </c>
      <c r="CJ44" s="48">
        <f t="shared" si="4"/>
        <v>0</v>
      </c>
      <c r="CK44" s="48">
        <f t="shared" si="5"/>
        <v>0</v>
      </c>
    </row>
    <row r="45" spans="1:89" s="48" customFormat="1" x14ac:dyDescent="0.25">
      <c r="A45" s="46">
        <v>42510</v>
      </c>
      <c r="B45" s="47" t="str">
        <f t="shared" si="0"/>
        <v>16141</v>
      </c>
      <c r="C45" s="46" t="s">
        <v>42</v>
      </c>
      <c r="D45" s="47" t="s">
        <v>92</v>
      </c>
      <c r="E45" s="24">
        <v>6</v>
      </c>
      <c r="F45" s="24">
        <v>3</v>
      </c>
      <c r="G45" s="24" t="s">
        <v>25</v>
      </c>
      <c r="H45" s="24">
        <v>656</v>
      </c>
      <c r="I45" s="24">
        <f t="shared" si="1"/>
        <v>56</v>
      </c>
      <c r="J45" s="20" t="s">
        <v>67</v>
      </c>
      <c r="K45" s="18"/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/>
      <c r="S45" s="24"/>
      <c r="T45" s="24"/>
      <c r="U45" s="137"/>
      <c r="V45" s="24"/>
      <c r="W45" s="24"/>
      <c r="X45" s="24"/>
      <c r="Y45" s="137"/>
      <c r="Z45" s="24"/>
      <c r="AA45" s="24"/>
      <c r="AB45" s="24"/>
      <c r="AC45" s="131"/>
      <c r="AG45" s="131"/>
      <c r="AK45" s="131"/>
      <c r="AL45" s="21">
        <v>0</v>
      </c>
      <c r="AM45" s="35"/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/>
      <c r="AU45" s="36"/>
      <c r="AV45" s="36"/>
      <c r="AW45" s="128"/>
      <c r="AY45" s="35"/>
      <c r="BA45" s="131"/>
      <c r="BB45" s="49"/>
      <c r="BC45" s="24"/>
      <c r="BD45" s="49"/>
      <c r="BE45" s="135"/>
      <c r="BF45" s="49"/>
      <c r="BG45" s="49"/>
      <c r="BH45" s="49"/>
      <c r="BI45" s="135"/>
      <c r="BJ45" s="49"/>
      <c r="BK45" s="49"/>
      <c r="BL45" s="49"/>
      <c r="BM45" s="130"/>
      <c r="BN45" s="35"/>
      <c r="BO45" s="35"/>
      <c r="BP45" s="35"/>
      <c r="BQ45" s="132"/>
      <c r="BR45" s="20"/>
      <c r="BS45" s="24">
        <v>70.400000000000006</v>
      </c>
      <c r="BT45" s="24">
        <v>69.2</v>
      </c>
      <c r="BU45" s="24">
        <v>1013.4</v>
      </c>
      <c r="BV45" s="24">
        <v>1013.9</v>
      </c>
      <c r="BW45" s="24">
        <v>0</v>
      </c>
      <c r="BX45" s="24">
        <v>2</v>
      </c>
      <c r="BY45" s="35">
        <v>2.5</v>
      </c>
      <c r="BZ45" s="24">
        <v>2</v>
      </c>
      <c r="CA45" s="24" t="s">
        <v>67</v>
      </c>
      <c r="CB45" s="24">
        <v>14</v>
      </c>
      <c r="CH45" s="172">
        <f t="shared" si="2"/>
        <v>0</v>
      </c>
      <c r="CI45" s="172">
        <f t="shared" si="3"/>
        <v>0</v>
      </c>
      <c r="CJ45" s="48">
        <f t="shared" si="4"/>
        <v>0</v>
      </c>
      <c r="CK45" s="48">
        <f t="shared" si="5"/>
        <v>0</v>
      </c>
    </row>
    <row r="46" spans="1:89" s="48" customFormat="1" x14ac:dyDescent="0.25">
      <c r="A46" s="46">
        <v>42510</v>
      </c>
      <c r="B46" s="47" t="str">
        <f t="shared" si="0"/>
        <v>16141</v>
      </c>
      <c r="C46" s="46" t="s">
        <v>42</v>
      </c>
      <c r="D46" s="47" t="s">
        <v>92</v>
      </c>
      <c r="E46" s="24">
        <v>6</v>
      </c>
      <c r="F46" s="24">
        <v>4</v>
      </c>
      <c r="G46" s="24" t="s">
        <v>25</v>
      </c>
      <c r="H46" s="24">
        <v>645</v>
      </c>
      <c r="I46" s="24">
        <f t="shared" si="1"/>
        <v>45</v>
      </c>
      <c r="J46" s="20" t="s">
        <v>67</v>
      </c>
      <c r="K46" s="18"/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/>
      <c r="S46" s="24"/>
      <c r="T46" s="24"/>
      <c r="U46" s="137"/>
      <c r="V46" s="24"/>
      <c r="W46" s="24"/>
      <c r="X46" s="24"/>
      <c r="Y46" s="137"/>
      <c r="Z46" s="24"/>
      <c r="AA46" s="24"/>
      <c r="AB46" s="24"/>
      <c r="AC46" s="131"/>
      <c r="AG46" s="131"/>
      <c r="AK46" s="131"/>
      <c r="AL46" s="21">
        <v>0</v>
      </c>
      <c r="AM46" s="35"/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/>
      <c r="AU46" s="36"/>
      <c r="AV46" s="36"/>
      <c r="AW46" s="128"/>
      <c r="AY46" s="35"/>
      <c r="BA46" s="131"/>
      <c r="BB46" s="49"/>
      <c r="BC46" s="24"/>
      <c r="BD46" s="49"/>
      <c r="BE46" s="135"/>
      <c r="BF46" s="49"/>
      <c r="BG46" s="49"/>
      <c r="BH46" s="49"/>
      <c r="BI46" s="135"/>
      <c r="BJ46" s="49"/>
      <c r="BK46" s="49"/>
      <c r="BL46" s="49"/>
      <c r="BM46" s="130"/>
      <c r="BN46" s="35"/>
      <c r="BO46" s="35"/>
      <c r="BP46" s="35"/>
      <c r="BQ46" s="132"/>
      <c r="BR46" s="20"/>
      <c r="BS46" s="24">
        <v>70.400000000000006</v>
      </c>
      <c r="BT46" s="24">
        <v>69.2</v>
      </c>
      <c r="BU46" s="24">
        <v>1013.4</v>
      </c>
      <c r="BV46" s="24">
        <v>1013.9</v>
      </c>
      <c r="BW46" s="24">
        <v>0</v>
      </c>
      <c r="BX46" s="24">
        <v>1</v>
      </c>
      <c r="BY46" s="35">
        <v>2.9</v>
      </c>
      <c r="BZ46" s="24">
        <v>2</v>
      </c>
      <c r="CA46" s="24" t="s">
        <v>67</v>
      </c>
      <c r="CB46" s="24">
        <v>14</v>
      </c>
      <c r="CH46" s="172">
        <f t="shared" si="2"/>
        <v>0</v>
      </c>
      <c r="CI46" s="172">
        <f t="shared" si="3"/>
        <v>0</v>
      </c>
      <c r="CJ46" s="48">
        <f t="shared" si="4"/>
        <v>0</v>
      </c>
      <c r="CK46" s="48">
        <f t="shared" si="5"/>
        <v>0</v>
      </c>
    </row>
    <row r="47" spans="1:89" s="56" customFormat="1" x14ac:dyDescent="0.25">
      <c r="A47" s="54">
        <v>42510</v>
      </c>
      <c r="B47" s="55" t="str">
        <f t="shared" si="0"/>
        <v>16141</v>
      </c>
      <c r="C47" s="54" t="s">
        <v>42</v>
      </c>
      <c r="D47" s="55" t="s">
        <v>92</v>
      </c>
      <c r="E47" s="57">
        <v>6</v>
      </c>
      <c r="F47" s="57">
        <v>5</v>
      </c>
      <c r="G47" s="57" t="s">
        <v>25</v>
      </c>
      <c r="H47" s="57">
        <v>632</v>
      </c>
      <c r="I47" s="57">
        <f t="shared" si="1"/>
        <v>32</v>
      </c>
      <c r="J47" s="63" t="s">
        <v>67</v>
      </c>
      <c r="K47" s="19"/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v>0</v>
      </c>
      <c r="R47" s="57"/>
      <c r="S47" s="57"/>
      <c r="T47" s="57"/>
      <c r="U47" s="138"/>
      <c r="V47" s="57"/>
      <c r="W47" s="57"/>
      <c r="X47" s="57"/>
      <c r="Y47" s="138"/>
      <c r="Z47" s="57"/>
      <c r="AA47" s="57"/>
      <c r="AB47" s="57"/>
      <c r="AC47" s="129"/>
      <c r="AG47" s="129"/>
      <c r="AK47" s="129"/>
      <c r="AL47" s="58">
        <v>0</v>
      </c>
      <c r="AM47" s="19"/>
      <c r="AN47" s="57">
        <v>0</v>
      </c>
      <c r="AO47" s="57">
        <v>0</v>
      </c>
      <c r="AP47" s="57">
        <v>0</v>
      </c>
      <c r="AQ47" s="57">
        <v>0</v>
      </c>
      <c r="AR47" s="57">
        <v>0</v>
      </c>
      <c r="AS47" s="57">
        <v>0</v>
      </c>
      <c r="AT47" s="57"/>
      <c r="AW47" s="129"/>
      <c r="AY47" s="19"/>
      <c r="BA47" s="129"/>
      <c r="BB47" s="59"/>
      <c r="BC47" s="57"/>
      <c r="BD47" s="59"/>
      <c r="BE47" s="136"/>
      <c r="BF47" s="59"/>
      <c r="BG47" s="59"/>
      <c r="BH47" s="59"/>
      <c r="BI47" s="136"/>
      <c r="BJ47" s="59"/>
      <c r="BK47" s="59"/>
      <c r="BL47" s="59"/>
      <c r="BM47" s="130"/>
      <c r="BN47" s="19"/>
      <c r="BO47" s="19"/>
      <c r="BP47" s="19"/>
      <c r="BQ47" s="133"/>
      <c r="BR47" s="63"/>
      <c r="BS47" s="57">
        <v>70.400000000000006</v>
      </c>
      <c r="BT47" s="57">
        <v>69.2</v>
      </c>
      <c r="BU47" s="57">
        <v>1013.4</v>
      </c>
      <c r="BV47" s="57">
        <v>1013.9</v>
      </c>
      <c r="BW47" s="57">
        <v>0</v>
      </c>
      <c r="BX47" s="57">
        <v>2</v>
      </c>
      <c r="BY47" s="19">
        <v>3.4</v>
      </c>
      <c r="BZ47" s="57">
        <v>2</v>
      </c>
      <c r="CA47" s="57" t="s">
        <v>67</v>
      </c>
      <c r="CB47" s="56">
        <v>14</v>
      </c>
      <c r="CH47" s="172">
        <f t="shared" si="2"/>
        <v>0</v>
      </c>
      <c r="CI47" s="172">
        <f t="shared" si="3"/>
        <v>0</v>
      </c>
      <c r="CJ47" s="48">
        <f t="shared" si="4"/>
        <v>0</v>
      </c>
      <c r="CK47" s="48">
        <f t="shared" si="5"/>
        <v>0</v>
      </c>
    </row>
    <row r="48" spans="1:89" s="48" customFormat="1" x14ac:dyDescent="0.25">
      <c r="A48" s="38" t="s">
        <v>60</v>
      </c>
      <c r="B48" s="38" t="s">
        <v>60</v>
      </c>
      <c r="C48" s="46" t="s">
        <v>42</v>
      </c>
      <c r="D48" s="38" t="s">
        <v>60</v>
      </c>
      <c r="E48" s="24">
        <v>7</v>
      </c>
      <c r="F48" s="24">
        <v>1</v>
      </c>
      <c r="G48" s="38" t="s">
        <v>60</v>
      </c>
      <c r="H48" s="38" t="s">
        <v>60</v>
      </c>
      <c r="I48" s="38" t="s">
        <v>60</v>
      </c>
      <c r="J48" s="38" t="s">
        <v>60</v>
      </c>
      <c r="K48" s="18"/>
      <c r="L48" s="38" t="s">
        <v>60</v>
      </c>
      <c r="M48" s="38" t="s">
        <v>60</v>
      </c>
      <c r="N48" s="38" t="s">
        <v>60</v>
      </c>
      <c r="O48" s="38" t="s">
        <v>60</v>
      </c>
      <c r="P48" s="38" t="s">
        <v>60</v>
      </c>
      <c r="Q48" s="38" t="s">
        <v>60</v>
      </c>
      <c r="R48" s="24"/>
      <c r="S48" s="24"/>
      <c r="T48" s="24"/>
      <c r="U48" s="137"/>
      <c r="V48" s="24"/>
      <c r="W48" s="24"/>
      <c r="X48" s="24"/>
      <c r="Y48" s="137"/>
      <c r="Z48" s="24"/>
      <c r="AA48" s="24"/>
      <c r="AB48" s="24"/>
      <c r="AC48" s="131"/>
      <c r="AG48" s="131"/>
      <c r="AK48" s="131"/>
      <c r="AL48" s="21" t="s">
        <v>60</v>
      </c>
      <c r="AM48" s="35"/>
      <c r="AN48" s="38" t="s">
        <v>60</v>
      </c>
      <c r="AO48" s="38" t="s">
        <v>60</v>
      </c>
      <c r="AP48" s="38" t="s">
        <v>60</v>
      </c>
      <c r="AQ48" s="38" t="s">
        <v>60</v>
      </c>
      <c r="AR48" s="38" t="s">
        <v>60</v>
      </c>
      <c r="AS48" s="38" t="s">
        <v>60</v>
      </c>
      <c r="AT48" s="24"/>
      <c r="AU48" s="36"/>
      <c r="AV48" s="36"/>
      <c r="AW48" s="128"/>
      <c r="AY48" s="35"/>
      <c r="BA48" s="131"/>
      <c r="BB48" s="49"/>
      <c r="BC48" s="24"/>
      <c r="BD48" s="49"/>
      <c r="BE48" s="135"/>
      <c r="BF48" s="49"/>
      <c r="BG48" s="49"/>
      <c r="BH48" s="49"/>
      <c r="BI48" s="135"/>
      <c r="BJ48" s="49"/>
      <c r="BK48" s="49"/>
      <c r="BL48" s="49"/>
      <c r="BM48" s="130"/>
      <c r="BN48" s="35"/>
      <c r="BO48" s="35"/>
      <c r="BP48" s="35"/>
      <c r="BQ48" s="132"/>
      <c r="BR48" s="20"/>
      <c r="BS48" s="38" t="s">
        <v>60</v>
      </c>
      <c r="BT48" s="38" t="s">
        <v>60</v>
      </c>
      <c r="BU48" s="38" t="s">
        <v>60</v>
      </c>
      <c r="BV48" s="38" t="s">
        <v>60</v>
      </c>
      <c r="BW48" s="38" t="s">
        <v>60</v>
      </c>
      <c r="BX48" s="38" t="s">
        <v>60</v>
      </c>
      <c r="BY48" s="38" t="s">
        <v>60</v>
      </c>
      <c r="BZ48" s="38" t="s">
        <v>60</v>
      </c>
      <c r="CA48" s="38" t="s">
        <v>60</v>
      </c>
      <c r="CB48" s="38" t="s">
        <v>60</v>
      </c>
      <c r="CC48" s="38" t="s">
        <v>60</v>
      </c>
      <c r="CH48" s="172" t="str">
        <f t="shared" si="2"/>
        <v>-</v>
      </c>
      <c r="CI48" s="172" t="str">
        <f t="shared" si="3"/>
        <v>-</v>
      </c>
      <c r="CJ48" s="48" t="str">
        <f t="shared" si="4"/>
        <v>-</v>
      </c>
      <c r="CK48" s="48" t="str">
        <f t="shared" si="5"/>
        <v>-</v>
      </c>
    </row>
    <row r="49" spans="1:89" s="48" customFormat="1" x14ac:dyDescent="0.25">
      <c r="A49" s="38" t="s">
        <v>60</v>
      </c>
      <c r="B49" s="38" t="s">
        <v>60</v>
      </c>
      <c r="C49" s="46" t="s">
        <v>42</v>
      </c>
      <c r="D49" s="38" t="s">
        <v>60</v>
      </c>
      <c r="E49" s="24">
        <v>7</v>
      </c>
      <c r="F49" s="24">
        <v>2</v>
      </c>
      <c r="G49" s="38" t="s">
        <v>60</v>
      </c>
      <c r="H49" s="38" t="s">
        <v>60</v>
      </c>
      <c r="I49" s="38" t="s">
        <v>60</v>
      </c>
      <c r="J49" s="38" t="s">
        <v>60</v>
      </c>
      <c r="K49" s="18"/>
      <c r="L49" s="38" t="s">
        <v>60</v>
      </c>
      <c r="M49" s="38" t="s">
        <v>60</v>
      </c>
      <c r="N49" s="38" t="s">
        <v>60</v>
      </c>
      <c r="O49" s="38" t="s">
        <v>60</v>
      </c>
      <c r="P49" s="38" t="s">
        <v>60</v>
      </c>
      <c r="Q49" s="38" t="s">
        <v>60</v>
      </c>
      <c r="R49" s="24"/>
      <c r="S49" s="24"/>
      <c r="T49" s="24"/>
      <c r="U49" s="137"/>
      <c r="V49" s="24"/>
      <c r="W49" s="24"/>
      <c r="X49" s="24"/>
      <c r="Y49" s="137"/>
      <c r="Z49" s="24"/>
      <c r="AA49" s="24"/>
      <c r="AB49" s="24"/>
      <c r="AC49" s="131"/>
      <c r="AG49" s="131"/>
      <c r="AK49" s="131"/>
      <c r="AL49" s="21" t="s">
        <v>60</v>
      </c>
      <c r="AM49" s="35"/>
      <c r="AN49" s="38" t="s">
        <v>60</v>
      </c>
      <c r="AO49" s="38" t="s">
        <v>60</v>
      </c>
      <c r="AP49" s="38" t="s">
        <v>60</v>
      </c>
      <c r="AQ49" s="38" t="s">
        <v>60</v>
      </c>
      <c r="AR49" s="38" t="s">
        <v>60</v>
      </c>
      <c r="AS49" s="38" t="s">
        <v>60</v>
      </c>
      <c r="AT49" s="24"/>
      <c r="AU49" s="36"/>
      <c r="AV49" s="36"/>
      <c r="AW49" s="128"/>
      <c r="AY49" s="35"/>
      <c r="BA49" s="131"/>
      <c r="BB49" s="49"/>
      <c r="BC49" s="24"/>
      <c r="BD49" s="49"/>
      <c r="BE49" s="135"/>
      <c r="BF49" s="49"/>
      <c r="BG49" s="49"/>
      <c r="BH49" s="49"/>
      <c r="BI49" s="135"/>
      <c r="BJ49" s="49"/>
      <c r="BK49" s="49"/>
      <c r="BL49" s="49"/>
      <c r="BM49" s="130"/>
      <c r="BN49" s="35"/>
      <c r="BO49" s="35"/>
      <c r="BP49" s="35"/>
      <c r="BQ49" s="132"/>
      <c r="BR49" s="20"/>
      <c r="BS49" s="38" t="s">
        <v>60</v>
      </c>
      <c r="BT49" s="38" t="s">
        <v>60</v>
      </c>
      <c r="BU49" s="38" t="s">
        <v>60</v>
      </c>
      <c r="BV49" s="38" t="s">
        <v>60</v>
      </c>
      <c r="BW49" s="38" t="s">
        <v>60</v>
      </c>
      <c r="BX49" s="38" t="s">
        <v>60</v>
      </c>
      <c r="BY49" s="38" t="s">
        <v>60</v>
      </c>
      <c r="BZ49" s="38" t="s">
        <v>60</v>
      </c>
      <c r="CA49" s="38" t="s">
        <v>60</v>
      </c>
      <c r="CB49" s="38" t="s">
        <v>60</v>
      </c>
      <c r="CC49" s="38" t="s">
        <v>60</v>
      </c>
      <c r="CH49" s="172" t="str">
        <f t="shared" si="2"/>
        <v>-</v>
      </c>
      <c r="CI49" s="172" t="str">
        <f t="shared" si="3"/>
        <v>-</v>
      </c>
      <c r="CJ49" s="48" t="str">
        <f t="shared" si="4"/>
        <v>-</v>
      </c>
      <c r="CK49" s="48" t="str">
        <f t="shared" si="5"/>
        <v>-</v>
      </c>
    </row>
    <row r="50" spans="1:89" s="48" customFormat="1" x14ac:dyDescent="0.25">
      <c r="A50" s="38" t="s">
        <v>60</v>
      </c>
      <c r="B50" s="38" t="s">
        <v>60</v>
      </c>
      <c r="C50" s="46" t="s">
        <v>42</v>
      </c>
      <c r="D50" s="38" t="s">
        <v>60</v>
      </c>
      <c r="E50" s="24">
        <v>7</v>
      </c>
      <c r="F50" s="24">
        <v>3</v>
      </c>
      <c r="G50" s="38" t="s">
        <v>60</v>
      </c>
      <c r="H50" s="38" t="s">
        <v>60</v>
      </c>
      <c r="I50" s="38" t="s">
        <v>60</v>
      </c>
      <c r="J50" s="38" t="s">
        <v>60</v>
      </c>
      <c r="K50" s="18"/>
      <c r="L50" s="38" t="s">
        <v>60</v>
      </c>
      <c r="M50" s="38" t="s">
        <v>60</v>
      </c>
      <c r="N50" s="38" t="s">
        <v>60</v>
      </c>
      <c r="O50" s="38" t="s">
        <v>60</v>
      </c>
      <c r="P50" s="38" t="s">
        <v>60</v>
      </c>
      <c r="Q50" s="38" t="s">
        <v>60</v>
      </c>
      <c r="R50" s="24"/>
      <c r="S50" s="24"/>
      <c r="T50" s="24"/>
      <c r="U50" s="137"/>
      <c r="V50" s="24"/>
      <c r="W50" s="24"/>
      <c r="X50" s="24"/>
      <c r="Y50" s="137"/>
      <c r="Z50" s="24"/>
      <c r="AA50" s="24"/>
      <c r="AB50" s="24"/>
      <c r="AC50" s="131"/>
      <c r="AG50" s="131"/>
      <c r="AK50" s="131"/>
      <c r="AL50" s="21" t="s">
        <v>60</v>
      </c>
      <c r="AM50" s="35"/>
      <c r="AN50" s="38" t="s">
        <v>60</v>
      </c>
      <c r="AO50" s="38" t="s">
        <v>60</v>
      </c>
      <c r="AP50" s="38" t="s">
        <v>60</v>
      </c>
      <c r="AQ50" s="38" t="s">
        <v>60</v>
      </c>
      <c r="AR50" s="38" t="s">
        <v>60</v>
      </c>
      <c r="AS50" s="38" t="s">
        <v>60</v>
      </c>
      <c r="AT50" s="24"/>
      <c r="AU50" s="36"/>
      <c r="AV50" s="36"/>
      <c r="AW50" s="128"/>
      <c r="AY50" s="35"/>
      <c r="BA50" s="131"/>
      <c r="BB50" s="49"/>
      <c r="BC50" s="24"/>
      <c r="BD50" s="49"/>
      <c r="BE50" s="135"/>
      <c r="BF50" s="49"/>
      <c r="BG50" s="49"/>
      <c r="BH50" s="49"/>
      <c r="BI50" s="135"/>
      <c r="BJ50" s="49"/>
      <c r="BK50" s="49"/>
      <c r="BL50" s="49"/>
      <c r="BM50" s="130"/>
      <c r="BN50" s="35"/>
      <c r="BO50" s="35"/>
      <c r="BP50" s="35"/>
      <c r="BQ50" s="132"/>
      <c r="BR50" s="20"/>
      <c r="BS50" s="38" t="s">
        <v>60</v>
      </c>
      <c r="BT50" s="38" t="s">
        <v>60</v>
      </c>
      <c r="BU50" s="38" t="s">
        <v>60</v>
      </c>
      <c r="BV50" s="38" t="s">
        <v>60</v>
      </c>
      <c r="BW50" s="38" t="s">
        <v>60</v>
      </c>
      <c r="BX50" s="38" t="s">
        <v>60</v>
      </c>
      <c r="BY50" s="38" t="s">
        <v>60</v>
      </c>
      <c r="BZ50" s="38" t="s">
        <v>60</v>
      </c>
      <c r="CA50" s="38" t="s">
        <v>60</v>
      </c>
      <c r="CB50" s="38" t="s">
        <v>60</v>
      </c>
      <c r="CC50" s="38" t="s">
        <v>60</v>
      </c>
      <c r="CH50" s="172" t="str">
        <f t="shared" si="2"/>
        <v>-</v>
      </c>
      <c r="CI50" s="172" t="str">
        <f t="shared" si="3"/>
        <v>-</v>
      </c>
      <c r="CJ50" s="48" t="str">
        <f t="shared" si="4"/>
        <v>-</v>
      </c>
      <c r="CK50" s="48" t="str">
        <f t="shared" si="5"/>
        <v>-</v>
      </c>
    </row>
    <row r="51" spans="1:89" s="48" customFormat="1" x14ac:dyDescent="0.25">
      <c r="A51" s="38" t="s">
        <v>60</v>
      </c>
      <c r="B51" s="38" t="s">
        <v>60</v>
      </c>
      <c r="C51" s="46" t="s">
        <v>42</v>
      </c>
      <c r="D51" s="38" t="s">
        <v>60</v>
      </c>
      <c r="E51" s="24">
        <v>7</v>
      </c>
      <c r="F51" s="24">
        <v>4</v>
      </c>
      <c r="G51" s="38" t="s">
        <v>60</v>
      </c>
      <c r="H51" s="38" t="s">
        <v>60</v>
      </c>
      <c r="I51" s="38" t="s">
        <v>60</v>
      </c>
      <c r="J51" s="38" t="s">
        <v>60</v>
      </c>
      <c r="K51" s="18"/>
      <c r="L51" s="38" t="s">
        <v>60</v>
      </c>
      <c r="M51" s="38" t="s">
        <v>60</v>
      </c>
      <c r="N51" s="38" t="s">
        <v>60</v>
      </c>
      <c r="O51" s="38" t="s">
        <v>60</v>
      </c>
      <c r="P51" s="38" t="s">
        <v>60</v>
      </c>
      <c r="Q51" s="38" t="s">
        <v>60</v>
      </c>
      <c r="R51" s="24"/>
      <c r="S51" s="24"/>
      <c r="T51" s="24"/>
      <c r="U51" s="137"/>
      <c r="V51" s="24"/>
      <c r="W51" s="24"/>
      <c r="X51" s="24"/>
      <c r="Y51" s="137"/>
      <c r="Z51" s="24"/>
      <c r="AA51" s="24"/>
      <c r="AB51" s="24"/>
      <c r="AC51" s="131"/>
      <c r="AG51" s="131"/>
      <c r="AK51" s="131"/>
      <c r="AL51" s="21" t="s">
        <v>60</v>
      </c>
      <c r="AM51" s="35"/>
      <c r="AN51" s="38" t="s">
        <v>60</v>
      </c>
      <c r="AO51" s="38" t="s">
        <v>60</v>
      </c>
      <c r="AP51" s="38" t="s">
        <v>60</v>
      </c>
      <c r="AQ51" s="38" t="s">
        <v>60</v>
      </c>
      <c r="AR51" s="38" t="s">
        <v>60</v>
      </c>
      <c r="AS51" s="38" t="s">
        <v>60</v>
      </c>
      <c r="AT51" s="24"/>
      <c r="AU51" s="36"/>
      <c r="AV51" s="36"/>
      <c r="AW51" s="128"/>
      <c r="AY51" s="35"/>
      <c r="BA51" s="131"/>
      <c r="BB51" s="49"/>
      <c r="BC51" s="24"/>
      <c r="BD51" s="49"/>
      <c r="BE51" s="135"/>
      <c r="BF51" s="49"/>
      <c r="BG51" s="49"/>
      <c r="BH51" s="49"/>
      <c r="BI51" s="135"/>
      <c r="BJ51" s="49"/>
      <c r="BK51" s="49"/>
      <c r="BL51" s="49"/>
      <c r="BM51" s="130"/>
      <c r="BN51" s="35"/>
      <c r="BO51" s="35"/>
      <c r="BP51" s="35"/>
      <c r="BQ51" s="132"/>
      <c r="BR51" s="20"/>
      <c r="BS51" s="38" t="s">
        <v>60</v>
      </c>
      <c r="BT51" s="38" t="s">
        <v>60</v>
      </c>
      <c r="BU51" s="38" t="s">
        <v>60</v>
      </c>
      <c r="BV51" s="38" t="s">
        <v>60</v>
      </c>
      <c r="BW51" s="38" t="s">
        <v>60</v>
      </c>
      <c r="BX51" s="38" t="s">
        <v>60</v>
      </c>
      <c r="BY51" s="38" t="s">
        <v>60</v>
      </c>
      <c r="BZ51" s="38" t="s">
        <v>60</v>
      </c>
      <c r="CA51" s="38" t="s">
        <v>60</v>
      </c>
      <c r="CB51" s="38" t="s">
        <v>60</v>
      </c>
      <c r="CC51" s="38" t="s">
        <v>60</v>
      </c>
      <c r="CH51" s="172" t="str">
        <f t="shared" si="2"/>
        <v>-</v>
      </c>
      <c r="CI51" s="172" t="str">
        <f t="shared" si="3"/>
        <v>-</v>
      </c>
      <c r="CJ51" s="48" t="str">
        <f t="shared" si="4"/>
        <v>-</v>
      </c>
      <c r="CK51" s="48" t="str">
        <f t="shared" si="5"/>
        <v>-</v>
      </c>
    </row>
    <row r="52" spans="1:89" s="48" customFormat="1" x14ac:dyDescent="0.25">
      <c r="A52" s="38" t="s">
        <v>60</v>
      </c>
      <c r="B52" s="38" t="s">
        <v>60</v>
      </c>
      <c r="C52" s="46" t="s">
        <v>42</v>
      </c>
      <c r="D52" s="38" t="s">
        <v>60</v>
      </c>
      <c r="E52" s="24">
        <v>7</v>
      </c>
      <c r="F52" s="24">
        <v>5</v>
      </c>
      <c r="G52" s="38" t="s">
        <v>60</v>
      </c>
      <c r="H52" s="38" t="s">
        <v>60</v>
      </c>
      <c r="I52" s="38" t="s">
        <v>60</v>
      </c>
      <c r="J52" s="38" t="s">
        <v>60</v>
      </c>
      <c r="K52" s="18"/>
      <c r="L52" s="38" t="s">
        <v>60</v>
      </c>
      <c r="M52" s="38" t="s">
        <v>60</v>
      </c>
      <c r="N52" s="38" t="s">
        <v>60</v>
      </c>
      <c r="O52" s="38" t="s">
        <v>60</v>
      </c>
      <c r="P52" s="38" t="s">
        <v>60</v>
      </c>
      <c r="Q52" s="38" t="s">
        <v>60</v>
      </c>
      <c r="R52" s="24"/>
      <c r="S52" s="24"/>
      <c r="T52" s="24"/>
      <c r="U52" s="137"/>
      <c r="V52" s="24"/>
      <c r="W52" s="24"/>
      <c r="X52" s="24"/>
      <c r="Y52" s="137"/>
      <c r="Z52" s="24"/>
      <c r="AA52" s="24"/>
      <c r="AB52" s="24"/>
      <c r="AC52" s="131"/>
      <c r="AG52" s="131"/>
      <c r="AK52" s="131"/>
      <c r="AL52" s="21" t="s">
        <v>60</v>
      </c>
      <c r="AM52" s="35"/>
      <c r="AN52" s="38" t="s">
        <v>60</v>
      </c>
      <c r="AO52" s="38" t="s">
        <v>60</v>
      </c>
      <c r="AP52" s="38" t="s">
        <v>60</v>
      </c>
      <c r="AQ52" s="38" t="s">
        <v>60</v>
      </c>
      <c r="AR52" s="38" t="s">
        <v>60</v>
      </c>
      <c r="AS52" s="38" t="s">
        <v>60</v>
      </c>
      <c r="AT52" s="24"/>
      <c r="AU52" s="36"/>
      <c r="AV52" s="36"/>
      <c r="AW52" s="128"/>
      <c r="AY52" s="35"/>
      <c r="BA52" s="131"/>
      <c r="BB52" s="49"/>
      <c r="BC52" s="24"/>
      <c r="BD52" s="49"/>
      <c r="BE52" s="135"/>
      <c r="BF52" s="49"/>
      <c r="BG52" s="49"/>
      <c r="BH52" s="49"/>
      <c r="BI52" s="135"/>
      <c r="BJ52" s="49"/>
      <c r="BK52" s="49"/>
      <c r="BL52" s="49"/>
      <c r="BM52" s="130"/>
      <c r="BN52" s="35"/>
      <c r="BO52" s="35"/>
      <c r="BP52" s="35"/>
      <c r="BQ52" s="132"/>
      <c r="BR52" s="20"/>
      <c r="BS52" s="38" t="s">
        <v>60</v>
      </c>
      <c r="BT52" s="38" t="s">
        <v>60</v>
      </c>
      <c r="BU52" s="38" t="s">
        <v>60</v>
      </c>
      <c r="BV52" s="38" t="s">
        <v>60</v>
      </c>
      <c r="BW52" s="38" t="s">
        <v>60</v>
      </c>
      <c r="BX52" s="38" t="s">
        <v>60</v>
      </c>
      <c r="BY52" s="38" t="s">
        <v>60</v>
      </c>
      <c r="BZ52" s="38" t="s">
        <v>60</v>
      </c>
      <c r="CA52" s="38" t="s">
        <v>60</v>
      </c>
      <c r="CB52" s="38" t="s">
        <v>60</v>
      </c>
      <c r="CC52" s="38" t="s">
        <v>60</v>
      </c>
      <c r="CH52" s="172" t="str">
        <f t="shared" si="2"/>
        <v>-</v>
      </c>
      <c r="CI52" s="172" t="str">
        <f t="shared" si="3"/>
        <v>-</v>
      </c>
      <c r="CJ52" s="48" t="str">
        <f t="shared" si="4"/>
        <v>-</v>
      </c>
      <c r="CK52" s="48" t="str">
        <f t="shared" si="5"/>
        <v>-</v>
      </c>
    </row>
    <row r="53" spans="1:89" s="48" customFormat="1" x14ac:dyDescent="0.25">
      <c r="A53" s="38" t="s">
        <v>60</v>
      </c>
      <c r="B53" s="38" t="s">
        <v>60</v>
      </c>
      <c r="C53" s="46" t="s">
        <v>42</v>
      </c>
      <c r="D53" s="38" t="s">
        <v>60</v>
      </c>
      <c r="E53" s="24">
        <v>7</v>
      </c>
      <c r="F53" s="24">
        <v>6</v>
      </c>
      <c r="G53" s="38" t="s">
        <v>60</v>
      </c>
      <c r="H53" s="38" t="s">
        <v>60</v>
      </c>
      <c r="I53" s="38" t="s">
        <v>60</v>
      </c>
      <c r="J53" s="38" t="s">
        <v>60</v>
      </c>
      <c r="K53" s="18"/>
      <c r="L53" s="38" t="s">
        <v>60</v>
      </c>
      <c r="M53" s="38" t="s">
        <v>60</v>
      </c>
      <c r="N53" s="38" t="s">
        <v>60</v>
      </c>
      <c r="O53" s="38" t="s">
        <v>60</v>
      </c>
      <c r="P53" s="38" t="s">
        <v>60</v>
      </c>
      <c r="Q53" s="38" t="s">
        <v>60</v>
      </c>
      <c r="R53" s="24"/>
      <c r="S53" s="24"/>
      <c r="T53" s="24"/>
      <c r="U53" s="137"/>
      <c r="V53" s="24"/>
      <c r="W53" s="24"/>
      <c r="X53" s="24"/>
      <c r="Y53" s="137"/>
      <c r="Z53" s="24"/>
      <c r="AA53" s="24"/>
      <c r="AB53" s="24"/>
      <c r="AC53" s="131"/>
      <c r="AG53" s="131"/>
      <c r="AK53" s="131"/>
      <c r="AL53" s="21" t="s">
        <v>60</v>
      </c>
      <c r="AM53" s="35"/>
      <c r="AN53" s="38" t="s">
        <v>60</v>
      </c>
      <c r="AO53" s="38" t="s">
        <v>60</v>
      </c>
      <c r="AP53" s="38" t="s">
        <v>60</v>
      </c>
      <c r="AQ53" s="38" t="s">
        <v>60</v>
      </c>
      <c r="AR53" s="38" t="s">
        <v>60</v>
      </c>
      <c r="AS53" s="38" t="s">
        <v>60</v>
      </c>
      <c r="AT53" s="24"/>
      <c r="AU53" s="36"/>
      <c r="AV53" s="36"/>
      <c r="AW53" s="128"/>
      <c r="AY53" s="35"/>
      <c r="BA53" s="131"/>
      <c r="BB53" s="49"/>
      <c r="BC53" s="24"/>
      <c r="BD53" s="49"/>
      <c r="BE53" s="135"/>
      <c r="BF53" s="49"/>
      <c r="BG53" s="49"/>
      <c r="BH53" s="49"/>
      <c r="BI53" s="135"/>
      <c r="BJ53" s="49"/>
      <c r="BK53" s="49"/>
      <c r="BL53" s="49"/>
      <c r="BM53" s="130"/>
      <c r="BN53" s="35"/>
      <c r="BO53" s="35"/>
      <c r="BP53" s="35"/>
      <c r="BQ53" s="132"/>
      <c r="BR53" s="20"/>
      <c r="BS53" s="38" t="s">
        <v>60</v>
      </c>
      <c r="BT53" s="38" t="s">
        <v>60</v>
      </c>
      <c r="BU53" s="38" t="s">
        <v>60</v>
      </c>
      <c r="BV53" s="38" t="s">
        <v>60</v>
      </c>
      <c r="BW53" s="38" t="s">
        <v>60</v>
      </c>
      <c r="BX53" s="38" t="s">
        <v>60</v>
      </c>
      <c r="BY53" s="38" t="s">
        <v>60</v>
      </c>
      <c r="BZ53" s="38" t="s">
        <v>60</v>
      </c>
      <c r="CA53" s="38" t="s">
        <v>60</v>
      </c>
      <c r="CB53" s="38" t="s">
        <v>60</v>
      </c>
      <c r="CC53" s="38" t="s">
        <v>60</v>
      </c>
      <c r="CH53" s="172" t="str">
        <f t="shared" si="2"/>
        <v>-</v>
      </c>
      <c r="CI53" s="172" t="str">
        <f t="shared" si="3"/>
        <v>-</v>
      </c>
      <c r="CJ53" s="48" t="str">
        <f t="shared" si="4"/>
        <v>-</v>
      </c>
      <c r="CK53" s="48" t="str">
        <f t="shared" si="5"/>
        <v>-</v>
      </c>
    </row>
    <row r="54" spans="1:89" s="48" customFormat="1" x14ac:dyDescent="0.25">
      <c r="A54" s="38" t="s">
        <v>60</v>
      </c>
      <c r="B54" s="38" t="s">
        <v>60</v>
      </c>
      <c r="C54" s="46" t="s">
        <v>42</v>
      </c>
      <c r="D54" s="38" t="s">
        <v>60</v>
      </c>
      <c r="E54" s="24">
        <v>7</v>
      </c>
      <c r="F54" s="24">
        <v>7</v>
      </c>
      <c r="G54" s="38" t="s">
        <v>60</v>
      </c>
      <c r="H54" s="38" t="s">
        <v>60</v>
      </c>
      <c r="I54" s="38" t="s">
        <v>60</v>
      </c>
      <c r="J54" s="38" t="s">
        <v>60</v>
      </c>
      <c r="K54" s="18"/>
      <c r="L54" s="38" t="s">
        <v>60</v>
      </c>
      <c r="M54" s="38" t="s">
        <v>60</v>
      </c>
      <c r="N54" s="38" t="s">
        <v>60</v>
      </c>
      <c r="O54" s="38" t="s">
        <v>60</v>
      </c>
      <c r="P54" s="38" t="s">
        <v>60</v>
      </c>
      <c r="Q54" s="38" t="s">
        <v>60</v>
      </c>
      <c r="R54" s="24"/>
      <c r="S54" s="24"/>
      <c r="T54" s="24"/>
      <c r="U54" s="137"/>
      <c r="V54" s="24"/>
      <c r="W54" s="24"/>
      <c r="X54" s="24"/>
      <c r="Y54" s="137"/>
      <c r="Z54" s="24"/>
      <c r="AA54" s="24"/>
      <c r="AB54" s="24"/>
      <c r="AC54" s="131"/>
      <c r="AG54" s="131"/>
      <c r="AK54" s="131"/>
      <c r="AL54" s="21" t="s">
        <v>60</v>
      </c>
      <c r="AM54" s="35"/>
      <c r="AN54" s="38" t="s">
        <v>60</v>
      </c>
      <c r="AO54" s="38" t="s">
        <v>60</v>
      </c>
      <c r="AP54" s="38" t="s">
        <v>60</v>
      </c>
      <c r="AQ54" s="38" t="s">
        <v>60</v>
      </c>
      <c r="AR54" s="38" t="s">
        <v>60</v>
      </c>
      <c r="AS54" s="38" t="s">
        <v>60</v>
      </c>
      <c r="AT54" s="24"/>
      <c r="AU54" s="36"/>
      <c r="AV54" s="36"/>
      <c r="AW54" s="128"/>
      <c r="AY54" s="35"/>
      <c r="BA54" s="131"/>
      <c r="BB54" s="49"/>
      <c r="BC54" s="24"/>
      <c r="BD54" s="49"/>
      <c r="BE54" s="135"/>
      <c r="BF54" s="49"/>
      <c r="BG54" s="49"/>
      <c r="BH54" s="49"/>
      <c r="BI54" s="135"/>
      <c r="BJ54" s="49"/>
      <c r="BK54" s="49"/>
      <c r="BL54" s="49"/>
      <c r="BM54" s="130"/>
      <c r="BN54" s="35"/>
      <c r="BO54" s="35"/>
      <c r="BP54" s="35"/>
      <c r="BQ54" s="132"/>
      <c r="BR54" s="20"/>
      <c r="BS54" s="38" t="s">
        <v>60</v>
      </c>
      <c r="BT54" s="38" t="s">
        <v>60</v>
      </c>
      <c r="BU54" s="38" t="s">
        <v>60</v>
      </c>
      <c r="BV54" s="38" t="s">
        <v>60</v>
      </c>
      <c r="BW54" s="38" t="s">
        <v>60</v>
      </c>
      <c r="BX54" s="38" t="s">
        <v>60</v>
      </c>
      <c r="BY54" s="38" t="s">
        <v>60</v>
      </c>
      <c r="BZ54" s="38" t="s">
        <v>60</v>
      </c>
      <c r="CA54" s="38" t="s">
        <v>60</v>
      </c>
      <c r="CB54" s="38" t="s">
        <v>60</v>
      </c>
      <c r="CC54" s="38" t="s">
        <v>60</v>
      </c>
      <c r="CH54" s="172" t="str">
        <f t="shared" si="2"/>
        <v>-</v>
      </c>
      <c r="CI54" s="172" t="str">
        <f t="shared" si="3"/>
        <v>-</v>
      </c>
      <c r="CJ54" s="48" t="str">
        <f t="shared" si="4"/>
        <v>-</v>
      </c>
      <c r="CK54" s="48" t="str">
        <f t="shared" si="5"/>
        <v>-</v>
      </c>
    </row>
    <row r="55" spans="1:89" s="56" customFormat="1" x14ac:dyDescent="0.25">
      <c r="A55" s="57" t="s">
        <v>60</v>
      </c>
      <c r="B55" s="57" t="s">
        <v>60</v>
      </c>
      <c r="C55" s="54" t="s">
        <v>42</v>
      </c>
      <c r="D55" s="57" t="s">
        <v>60</v>
      </c>
      <c r="E55" s="57">
        <v>7</v>
      </c>
      <c r="F55" s="57">
        <v>8</v>
      </c>
      <c r="G55" s="57" t="s">
        <v>60</v>
      </c>
      <c r="H55" s="57" t="s">
        <v>60</v>
      </c>
      <c r="I55" s="57" t="s">
        <v>60</v>
      </c>
      <c r="J55" s="57" t="s">
        <v>60</v>
      </c>
      <c r="K55" s="19"/>
      <c r="L55" s="57" t="s">
        <v>60</v>
      </c>
      <c r="M55" s="57" t="s">
        <v>60</v>
      </c>
      <c r="N55" s="57" t="s">
        <v>60</v>
      </c>
      <c r="O55" s="57" t="s">
        <v>60</v>
      </c>
      <c r="P55" s="57" t="s">
        <v>60</v>
      </c>
      <c r="Q55" s="57" t="s">
        <v>60</v>
      </c>
      <c r="R55" s="57"/>
      <c r="S55" s="57"/>
      <c r="T55" s="57"/>
      <c r="U55" s="138"/>
      <c r="V55" s="57"/>
      <c r="W55" s="57"/>
      <c r="X55" s="57"/>
      <c r="Y55" s="138"/>
      <c r="Z55" s="57"/>
      <c r="AA55" s="57"/>
      <c r="AB55" s="57"/>
      <c r="AC55" s="129"/>
      <c r="AG55" s="129"/>
      <c r="AK55" s="129"/>
      <c r="AL55" s="58" t="s">
        <v>60</v>
      </c>
      <c r="AM55" s="19"/>
      <c r="AN55" s="57" t="s">
        <v>60</v>
      </c>
      <c r="AO55" s="57" t="s">
        <v>60</v>
      </c>
      <c r="AP55" s="57" t="s">
        <v>60</v>
      </c>
      <c r="AQ55" s="57" t="s">
        <v>60</v>
      </c>
      <c r="AR55" s="57" t="s">
        <v>60</v>
      </c>
      <c r="AS55" s="57" t="s">
        <v>60</v>
      </c>
      <c r="AT55" s="57"/>
      <c r="AW55" s="129"/>
      <c r="AY55" s="19"/>
      <c r="BA55" s="129"/>
      <c r="BB55" s="59"/>
      <c r="BC55" s="57"/>
      <c r="BD55" s="59"/>
      <c r="BE55" s="136"/>
      <c r="BF55" s="59"/>
      <c r="BG55" s="59"/>
      <c r="BH55" s="59"/>
      <c r="BI55" s="136"/>
      <c r="BJ55" s="59"/>
      <c r="BK55" s="59"/>
      <c r="BL55" s="59"/>
      <c r="BM55" s="130"/>
      <c r="BN55" s="19"/>
      <c r="BO55" s="19"/>
      <c r="BP55" s="19"/>
      <c r="BQ55" s="133"/>
      <c r="BR55" s="63"/>
      <c r="BS55" s="57" t="s">
        <v>60</v>
      </c>
      <c r="BT55" s="57" t="s">
        <v>60</v>
      </c>
      <c r="BU55" s="57" t="s">
        <v>60</v>
      </c>
      <c r="BV55" s="57" t="s">
        <v>60</v>
      </c>
      <c r="BW55" s="57" t="s">
        <v>60</v>
      </c>
      <c r="BX55" s="57" t="s">
        <v>60</v>
      </c>
      <c r="BY55" s="57" t="s">
        <v>60</v>
      </c>
      <c r="BZ55" s="57" t="s">
        <v>60</v>
      </c>
      <c r="CA55" s="57" t="s">
        <v>60</v>
      </c>
      <c r="CB55" s="57" t="s">
        <v>60</v>
      </c>
      <c r="CC55" s="57" t="s">
        <v>60</v>
      </c>
      <c r="CH55" s="172" t="str">
        <f t="shared" si="2"/>
        <v>-</v>
      </c>
      <c r="CI55" s="172" t="str">
        <f t="shared" si="3"/>
        <v>-</v>
      </c>
      <c r="CJ55" s="48" t="str">
        <f t="shared" si="4"/>
        <v>-</v>
      </c>
      <c r="CK55" s="48" t="str">
        <f t="shared" si="5"/>
        <v>-</v>
      </c>
    </row>
    <row r="56" spans="1:89" s="48" customFormat="1" x14ac:dyDescent="0.25">
      <c r="A56" s="46">
        <v>42512</v>
      </c>
      <c r="B56" s="47" t="str">
        <f t="shared" si="0"/>
        <v>16143</v>
      </c>
      <c r="C56" s="48" t="s">
        <v>42</v>
      </c>
      <c r="D56" s="48" t="s">
        <v>24</v>
      </c>
      <c r="E56" s="24">
        <v>8</v>
      </c>
      <c r="F56" s="24">
        <v>1</v>
      </c>
      <c r="G56" s="24" t="s">
        <v>25</v>
      </c>
      <c r="H56" s="24">
        <v>601</v>
      </c>
      <c r="I56" s="24">
        <f t="shared" si="1"/>
        <v>1</v>
      </c>
      <c r="J56" s="20" t="s">
        <v>69</v>
      </c>
      <c r="K56" s="18"/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/>
      <c r="S56" s="24"/>
      <c r="T56" s="24"/>
      <c r="U56" s="137"/>
      <c r="V56" s="24"/>
      <c r="W56" s="24"/>
      <c r="X56" s="24"/>
      <c r="Y56" s="137"/>
      <c r="Z56" s="24"/>
      <c r="AA56" s="24"/>
      <c r="AB56" s="24"/>
      <c r="AC56" s="131"/>
      <c r="AG56" s="131"/>
      <c r="AK56" s="131"/>
      <c r="AL56" s="21">
        <v>0</v>
      </c>
      <c r="AM56" s="35"/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/>
      <c r="AU56" s="36"/>
      <c r="AV56" s="36"/>
      <c r="AW56" s="128"/>
      <c r="AY56" s="35"/>
      <c r="BA56" s="131"/>
      <c r="BB56" s="49"/>
      <c r="BC56" s="24"/>
      <c r="BD56" s="49"/>
      <c r="BE56" s="135"/>
      <c r="BF56" s="49"/>
      <c r="BG56" s="49"/>
      <c r="BH56" s="49"/>
      <c r="BI56" s="135"/>
      <c r="BJ56" s="49"/>
      <c r="BK56" s="49"/>
      <c r="BL56" s="49"/>
      <c r="BM56" s="157"/>
      <c r="BN56" s="35"/>
      <c r="BO56" s="24"/>
      <c r="BP56" s="24"/>
      <c r="BQ56" s="137"/>
      <c r="BR56" s="21"/>
      <c r="BS56" s="24">
        <v>69.400000000000006</v>
      </c>
      <c r="BT56" s="24">
        <v>70.599999999999994</v>
      </c>
      <c r="BU56" s="24">
        <v>1017.4</v>
      </c>
      <c r="BV56" s="24">
        <v>1017.5</v>
      </c>
      <c r="BW56" s="24">
        <v>0</v>
      </c>
      <c r="BX56" s="24">
        <v>2</v>
      </c>
      <c r="BY56" s="35">
        <v>3</v>
      </c>
      <c r="BZ56" s="35">
        <v>1</v>
      </c>
      <c r="CA56" s="35" t="s">
        <v>67</v>
      </c>
      <c r="CB56" s="35">
        <v>14</v>
      </c>
      <c r="CH56" s="172">
        <f t="shared" si="2"/>
        <v>0</v>
      </c>
      <c r="CI56" s="172">
        <f t="shared" si="3"/>
        <v>0</v>
      </c>
      <c r="CJ56" s="48">
        <f t="shared" si="4"/>
        <v>0</v>
      </c>
      <c r="CK56" s="48">
        <f t="shared" si="5"/>
        <v>0</v>
      </c>
    </row>
    <row r="57" spans="1:89" s="48" customFormat="1" x14ac:dyDescent="0.25">
      <c r="A57" s="46">
        <v>42512</v>
      </c>
      <c r="B57" s="47" t="str">
        <f t="shared" si="0"/>
        <v>16143</v>
      </c>
      <c r="C57" s="48" t="s">
        <v>42</v>
      </c>
      <c r="D57" s="48" t="s">
        <v>24</v>
      </c>
      <c r="E57" s="24">
        <v>8</v>
      </c>
      <c r="F57" s="24">
        <v>2</v>
      </c>
      <c r="G57" s="24" t="s">
        <v>25</v>
      </c>
      <c r="H57" s="24">
        <v>610</v>
      </c>
      <c r="I57" s="24">
        <f t="shared" si="1"/>
        <v>10</v>
      </c>
      <c r="J57" s="20" t="s">
        <v>69</v>
      </c>
      <c r="K57" s="18"/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/>
      <c r="S57" s="24"/>
      <c r="T57" s="24"/>
      <c r="U57" s="137"/>
      <c r="V57" s="24"/>
      <c r="W57" s="24"/>
      <c r="X57" s="24"/>
      <c r="Y57" s="137"/>
      <c r="Z57" s="24"/>
      <c r="AA57" s="24"/>
      <c r="AB57" s="24"/>
      <c r="AC57" s="131"/>
      <c r="AG57" s="131"/>
      <c r="AK57" s="131"/>
      <c r="AL57" s="21">
        <v>0</v>
      </c>
      <c r="AM57" s="35"/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/>
      <c r="AU57" s="36"/>
      <c r="AV57" s="36"/>
      <c r="AW57" s="128"/>
      <c r="AY57" s="35"/>
      <c r="BA57" s="131"/>
      <c r="BB57" s="49"/>
      <c r="BC57" s="24"/>
      <c r="BD57" s="49"/>
      <c r="BE57" s="135"/>
      <c r="BF57" s="49"/>
      <c r="BG57" s="49"/>
      <c r="BH57" s="49"/>
      <c r="BI57" s="135"/>
      <c r="BJ57" s="49"/>
      <c r="BK57" s="49"/>
      <c r="BL57" s="49"/>
      <c r="BM57" s="157"/>
      <c r="BN57" s="35"/>
      <c r="BO57" s="24"/>
      <c r="BP57" s="24"/>
      <c r="BQ57" s="137"/>
      <c r="BR57" s="21"/>
      <c r="BS57" s="24">
        <v>69.400000000000006</v>
      </c>
      <c r="BT57" s="24">
        <v>70.599999999999994</v>
      </c>
      <c r="BU57" s="24">
        <v>1017.4</v>
      </c>
      <c r="BV57" s="24">
        <v>1017.5</v>
      </c>
      <c r="BW57" s="24">
        <v>0</v>
      </c>
      <c r="BX57" s="24">
        <v>2</v>
      </c>
      <c r="BY57" s="35">
        <v>1.7</v>
      </c>
      <c r="BZ57" s="35">
        <v>1</v>
      </c>
      <c r="CA57" s="35" t="s">
        <v>67</v>
      </c>
      <c r="CB57" s="35">
        <v>14</v>
      </c>
      <c r="CH57" s="172">
        <f t="shared" si="2"/>
        <v>0</v>
      </c>
      <c r="CI57" s="172">
        <f t="shared" si="3"/>
        <v>0</v>
      </c>
      <c r="CJ57" s="48">
        <f t="shared" si="4"/>
        <v>0</v>
      </c>
      <c r="CK57" s="48">
        <f t="shared" si="5"/>
        <v>0</v>
      </c>
    </row>
    <row r="58" spans="1:89" s="48" customFormat="1" x14ac:dyDescent="0.25">
      <c r="A58" s="46">
        <v>42512</v>
      </c>
      <c r="B58" s="47" t="str">
        <f t="shared" si="0"/>
        <v>16143</v>
      </c>
      <c r="C58" s="48" t="s">
        <v>42</v>
      </c>
      <c r="D58" s="48" t="s">
        <v>24</v>
      </c>
      <c r="E58" s="24">
        <v>8</v>
      </c>
      <c r="F58" s="24">
        <v>3</v>
      </c>
      <c r="G58" s="24" t="s">
        <v>25</v>
      </c>
      <c r="H58" s="24">
        <v>618</v>
      </c>
      <c r="I58" s="24">
        <f t="shared" si="1"/>
        <v>18</v>
      </c>
      <c r="J58" s="20" t="s">
        <v>69</v>
      </c>
      <c r="K58" s="18"/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/>
      <c r="S58" s="24"/>
      <c r="T58" s="24"/>
      <c r="U58" s="137"/>
      <c r="V58" s="24"/>
      <c r="W58" s="24"/>
      <c r="X58" s="24"/>
      <c r="Y58" s="137"/>
      <c r="Z58" s="24"/>
      <c r="AA58" s="24"/>
      <c r="AB58" s="24"/>
      <c r="AC58" s="131"/>
      <c r="AG58" s="131"/>
      <c r="AK58" s="131"/>
      <c r="AL58" s="21">
        <v>0</v>
      </c>
      <c r="AM58" s="35"/>
      <c r="AN58" s="24">
        <v>1</v>
      </c>
      <c r="AO58" s="24">
        <v>1</v>
      </c>
      <c r="AP58" s="24">
        <v>1</v>
      </c>
      <c r="AQ58" s="24">
        <v>1</v>
      </c>
      <c r="AR58" s="24">
        <v>1</v>
      </c>
      <c r="AS58" s="24">
        <v>1</v>
      </c>
      <c r="AT58" s="24"/>
      <c r="AU58" s="36"/>
      <c r="AV58" s="36"/>
      <c r="AW58" s="128"/>
      <c r="AX58" s="48" t="s">
        <v>22</v>
      </c>
      <c r="AY58" s="35" t="s">
        <v>22</v>
      </c>
      <c r="AZ58" s="48">
        <v>112</v>
      </c>
      <c r="BA58" s="131"/>
      <c r="BB58" s="49"/>
      <c r="BC58" s="24"/>
      <c r="BD58" s="49"/>
      <c r="BE58" s="135"/>
      <c r="BF58" s="49"/>
      <c r="BG58" s="49"/>
      <c r="BH58" s="49"/>
      <c r="BI58" s="135"/>
      <c r="BJ58" s="49"/>
      <c r="BK58" s="49"/>
      <c r="BL58" s="49"/>
      <c r="BM58" s="157"/>
      <c r="BN58" s="35"/>
      <c r="BO58" s="24"/>
      <c r="BP58" s="24"/>
      <c r="BQ58" s="137"/>
      <c r="BR58" s="21">
        <v>1</v>
      </c>
      <c r="BS58" s="24">
        <v>69.400000000000006</v>
      </c>
      <c r="BT58" s="24">
        <v>70.599999999999994</v>
      </c>
      <c r="BU58" s="24">
        <v>1017.4</v>
      </c>
      <c r="BV58" s="24">
        <v>1017.5</v>
      </c>
      <c r="BW58" s="24">
        <v>0</v>
      </c>
      <c r="BX58" s="24">
        <v>2</v>
      </c>
      <c r="BY58" s="35">
        <v>7.9</v>
      </c>
      <c r="BZ58" s="35">
        <v>2</v>
      </c>
      <c r="CA58" s="24" t="s">
        <v>67</v>
      </c>
      <c r="CB58" s="24">
        <v>14</v>
      </c>
      <c r="CH58" s="172">
        <f t="shared" si="2"/>
        <v>0</v>
      </c>
      <c r="CI58" s="172">
        <f t="shared" si="3"/>
        <v>0</v>
      </c>
      <c r="CJ58" s="48">
        <f t="shared" si="4"/>
        <v>0</v>
      </c>
      <c r="CK58" s="48">
        <f t="shared" si="5"/>
        <v>0</v>
      </c>
    </row>
    <row r="59" spans="1:89" s="48" customFormat="1" x14ac:dyDescent="0.25">
      <c r="A59" s="46">
        <v>42512</v>
      </c>
      <c r="B59" s="47" t="str">
        <f t="shared" si="0"/>
        <v>16143</v>
      </c>
      <c r="C59" s="48" t="s">
        <v>42</v>
      </c>
      <c r="D59" s="48" t="s">
        <v>24</v>
      </c>
      <c r="E59" s="24">
        <v>8</v>
      </c>
      <c r="F59" s="24">
        <v>4</v>
      </c>
      <c r="G59" s="24" t="s">
        <v>25</v>
      </c>
      <c r="H59" s="24">
        <v>629</v>
      </c>
      <c r="I59" s="24">
        <f t="shared" si="1"/>
        <v>29</v>
      </c>
      <c r="J59" s="20" t="s">
        <v>69</v>
      </c>
      <c r="K59" s="18"/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/>
      <c r="S59" s="24"/>
      <c r="T59" s="24"/>
      <c r="U59" s="137"/>
      <c r="V59" s="24"/>
      <c r="W59" s="24"/>
      <c r="X59" s="24"/>
      <c r="Y59" s="137"/>
      <c r="Z59" s="24"/>
      <c r="AA59" s="24"/>
      <c r="AB59" s="24"/>
      <c r="AC59" s="131"/>
      <c r="AG59" s="131"/>
      <c r="AK59" s="131"/>
      <c r="AL59" s="21">
        <v>0</v>
      </c>
      <c r="AM59" s="35"/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/>
      <c r="AU59" s="36"/>
      <c r="AV59" s="36"/>
      <c r="AW59" s="128"/>
      <c r="AY59" s="35"/>
      <c r="BA59" s="131"/>
      <c r="BB59" s="49"/>
      <c r="BC59" s="24"/>
      <c r="BD59" s="49"/>
      <c r="BE59" s="135"/>
      <c r="BF59" s="49"/>
      <c r="BG59" s="49"/>
      <c r="BH59" s="49"/>
      <c r="BI59" s="135"/>
      <c r="BJ59" s="49"/>
      <c r="BK59" s="49"/>
      <c r="BL59" s="49"/>
      <c r="BM59" s="157"/>
      <c r="BN59" s="35"/>
      <c r="BO59" s="24"/>
      <c r="BP59" s="24"/>
      <c r="BQ59" s="137"/>
      <c r="BR59" s="21"/>
      <c r="BS59" s="24">
        <v>69.400000000000006</v>
      </c>
      <c r="BT59" s="24">
        <v>70.599999999999994</v>
      </c>
      <c r="BU59" s="24">
        <v>1017.4</v>
      </c>
      <c r="BV59" s="24">
        <v>1017.5</v>
      </c>
      <c r="BW59" s="24">
        <v>0</v>
      </c>
      <c r="BX59" s="24">
        <v>1</v>
      </c>
      <c r="BY59" s="35">
        <v>6.2</v>
      </c>
      <c r="BZ59" s="35">
        <v>2</v>
      </c>
      <c r="CA59" s="24" t="s">
        <v>67</v>
      </c>
      <c r="CB59" s="24">
        <v>14</v>
      </c>
      <c r="CH59" s="172">
        <f t="shared" si="2"/>
        <v>0</v>
      </c>
      <c r="CI59" s="172">
        <f t="shared" si="3"/>
        <v>0</v>
      </c>
      <c r="CJ59" s="48">
        <f t="shared" si="4"/>
        <v>0</v>
      </c>
      <c r="CK59" s="48">
        <f t="shared" si="5"/>
        <v>0</v>
      </c>
    </row>
    <row r="60" spans="1:89" s="48" customFormat="1" x14ac:dyDescent="0.25">
      <c r="A60" s="24" t="s">
        <v>60</v>
      </c>
      <c r="B60" s="24" t="s">
        <v>60</v>
      </c>
      <c r="C60" s="48" t="s">
        <v>42</v>
      </c>
      <c r="D60" s="24" t="s">
        <v>60</v>
      </c>
      <c r="E60" s="24">
        <v>8</v>
      </c>
      <c r="F60" s="24">
        <v>5</v>
      </c>
      <c r="G60" s="24" t="s">
        <v>25</v>
      </c>
      <c r="H60" s="24" t="s">
        <v>60</v>
      </c>
      <c r="I60" s="24" t="s">
        <v>60</v>
      </c>
      <c r="J60" s="20" t="s">
        <v>60</v>
      </c>
      <c r="K60" s="18"/>
      <c r="L60" s="24" t="s">
        <v>60</v>
      </c>
      <c r="M60" s="24" t="s">
        <v>60</v>
      </c>
      <c r="N60" s="24" t="s">
        <v>60</v>
      </c>
      <c r="O60" s="24" t="s">
        <v>60</v>
      </c>
      <c r="P60" s="24" t="s">
        <v>60</v>
      </c>
      <c r="Q60" s="24" t="s">
        <v>60</v>
      </c>
      <c r="R60" s="24"/>
      <c r="S60" s="24"/>
      <c r="T60" s="24"/>
      <c r="U60" s="137"/>
      <c r="V60" s="24"/>
      <c r="W60" s="24"/>
      <c r="X60" s="24"/>
      <c r="Y60" s="137"/>
      <c r="Z60" s="24"/>
      <c r="AA60" s="24"/>
      <c r="AB60" s="24"/>
      <c r="AC60" s="131"/>
      <c r="AG60" s="131"/>
      <c r="AK60" s="131"/>
      <c r="AL60" s="21" t="s">
        <v>60</v>
      </c>
      <c r="AM60" s="35"/>
      <c r="AN60" s="24" t="s">
        <v>60</v>
      </c>
      <c r="AO60" s="24" t="s">
        <v>60</v>
      </c>
      <c r="AP60" s="24" t="s">
        <v>60</v>
      </c>
      <c r="AQ60" s="24" t="s">
        <v>60</v>
      </c>
      <c r="AR60" s="24" t="s">
        <v>60</v>
      </c>
      <c r="AS60" s="24" t="s">
        <v>60</v>
      </c>
      <c r="AT60" s="24"/>
      <c r="AU60" s="36"/>
      <c r="AV60" s="36"/>
      <c r="AW60" s="128"/>
      <c r="AY60" s="35"/>
      <c r="BA60" s="131"/>
      <c r="BB60" s="49"/>
      <c r="BC60" s="24"/>
      <c r="BD60" s="49"/>
      <c r="BE60" s="135"/>
      <c r="BF60" s="49"/>
      <c r="BG60" s="49"/>
      <c r="BH60" s="49"/>
      <c r="BI60" s="135"/>
      <c r="BJ60" s="49"/>
      <c r="BK60" s="49"/>
      <c r="BL60" s="49"/>
      <c r="BM60" s="157"/>
      <c r="BN60" s="35"/>
      <c r="BO60" s="24"/>
      <c r="BP60" s="24"/>
      <c r="BQ60" s="137"/>
      <c r="BR60" s="21"/>
      <c r="BS60" s="24" t="s">
        <v>60</v>
      </c>
      <c r="BT60" s="24" t="s">
        <v>60</v>
      </c>
      <c r="BU60" s="24" t="s">
        <v>60</v>
      </c>
      <c r="BV60" s="24" t="s">
        <v>60</v>
      </c>
      <c r="BW60" s="24" t="s">
        <v>60</v>
      </c>
      <c r="BX60" s="24" t="s">
        <v>60</v>
      </c>
      <c r="BY60" s="24" t="s">
        <v>60</v>
      </c>
      <c r="BZ60" s="24" t="s">
        <v>60</v>
      </c>
      <c r="CA60" s="24" t="s">
        <v>60</v>
      </c>
      <c r="CB60" s="24" t="s">
        <v>60</v>
      </c>
      <c r="CC60" s="24" t="s">
        <v>60</v>
      </c>
      <c r="CH60" s="172" t="str">
        <f t="shared" si="2"/>
        <v>-</v>
      </c>
      <c r="CI60" s="172" t="str">
        <f t="shared" si="3"/>
        <v>-</v>
      </c>
      <c r="CJ60" s="48" t="str">
        <f t="shared" si="4"/>
        <v>-</v>
      </c>
      <c r="CK60" s="48" t="str">
        <f t="shared" si="5"/>
        <v>-</v>
      </c>
    </row>
    <row r="61" spans="1:89" s="48" customFormat="1" x14ac:dyDescent="0.25">
      <c r="A61" s="24" t="s">
        <v>60</v>
      </c>
      <c r="B61" s="24" t="s">
        <v>60</v>
      </c>
      <c r="C61" s="48" t="s">
        <v>42</v>
      </c>
      <c r="D61" s="24" t="s">
        <v>60</v>
      </c>
      <c r="E61" s="24">
        <v>8</v>
      </c>
      <c r="F61" s="24">
        <v>6</v>
      </c>
      <c r="G61" s="24" t="s">
        <v>25</v>
      </c>
      <c r="H61" s="24" t="s">
        <v>60</v>
      </c>
      <c r="I61" s="24" t="s">
        <v>60</v>
      </c>
      <c r="J61" s="20" t="s">
        <v>60</v>
      </c>
      <c r="K61" s="18"/>
      <c r="L61" s="24" t="s">
        <v>60</v>
      </c>
      <c r="M61" s="24" t="s">
        <v>60</v>
      </c>
      <c r="N61" s="24" t="s">
        <v>60</v>
      </c>
      <c r="O61" s="24" t="s">
        <v>60</v>
      </c>
      <c r="P61" s="24" t="s">
        <v>60</v>
      </c>
      <c r="Q61" s="24" t="s">
        <v>60</v>
      </c>
      <c r="R61" s="24"/>
      <c r="S61" s="24"/>
      <c r="T61" s="24"/>
      <c r="U61" s="137"/>
      <c r="V61" s="24"/>
      <c r="W61" s="24"/>
      <c r="X61" s="24"/>
      <c r="Y61" s="137"/>
      <c r="Z61" s="24"/>
      <c r="AA61" s="24"/>
      <c r="AB61" s="24"/>
      <c r="AC61" s="131"/>
      <c r="AG61" s="131"/>
      <c r="AK61" s="131"/>
      <c r="AL61" s="21" t="s">
        <v>60</v>
      </c>
      <c r="AM61" s="35"/>
      <c r="AN61" s="24" t="s">
        <v>60</v>
      </c>
      <c r="AO61" s="24" t="s">
        <v>60</v>
      </c>
      <c r="AP61" s="24" t="s">
        <v>60</v>
      </c>
      <c r="AQ61" s="24" t="s">
        <v>60</v>
      </c>
      <c r="AR61" s="24" t="s">
        <v>60</v>
      </c>
      <c r="AS61" s="24" t="s">
        <v>60</v>
      </c>
      <c r="AT61" s="24"/>
      <c r="AU61" s="36"/>
      <c r="AV61" s="36"/>
      <c r="AW61" s="128"/>
      <c r="AY61" s="35"/>
      <c r="BA61" s="131"/>
      <c r="BB61" s="49"/>
      <c r="BC61" s="24"/>
      <c r="BD61" s="49"/>
      <c r="BE61" s="135"/>
      <c r="BF61" s="49"/>
      <c r="BG61" s="49"/>
      <c r="BH61" s="49"/>
      <c r="BI61" s="135"/>
      <c r="BJ61" s="49"/>
      <c r="BK61" s="49"/>
      <c r="BL61" s="49"/>
      <c r="BM61" s="157"/>
      <c r="BN61" s="35"/>
      <c r="BO61" s="24"/>
      <c r="BP61" s="24"/>
      <c r="BQ61" s="137"/>
      <c r="BR61" s="21"/>
      <c r="BS61" s="24" t="s">
        <v>60</v>
      </c>
      <c r="BT61" s="24" t="s">
        <v>60</v>
      </c>
      <c r="BU61" s="24" t="s">
        <v>60</v>
      </c>
      <c r="BV61" s="24" t="s">
        <v>60</v>
      </c>
      <c r="BW61" s="24" t="s">
        <v>60</v>
      </c>
      <c r="BX61" s="24" t="s">
        <v>60</v>
      </c>
      <c r="BY61" s="24" t="s">
        <v>60</v>
      </c>
      <c r="BZ61" s="24" t="s">
        <v>60</v>
      </c>
      <c r="CA61" s="24" t="s">
        <v>60</v>
      </c>
      <c r="CB61" s="24" t="s">
        <v>60</v>
      </c>
      <c r="CC61" s="24" t="s">
        <v>60</v>
      </c>
      <c r="CH61" s="172" t="str">
        <f t="shared" si="2"/>
        <v>-</v>
      </c>
      <c r="CI61" s="172" t="str">
        <f t="shared" si="3"/>
        <v>-</v>
      </c>
      <c r="CJ61" s="48" t="str">
        <f t="shared" si="4"/>
        <v>-</v>
      </c>
      <c r="CK61" s="48" t="str">
        <f t="shared" si="5"/>
        <v>-</v>
      </c>
    </row>
    <row r="62" spans="1:89" s="56" customFormat="1" x14ac:dyDescent="0.25">
      <c r="A62" s="57" t="s">
        <v>60</v>
      </c>
      <c r="B62" s="57" t="s">
        <v>60</v>
      </c>
      <c r="C62" s="56" t="s">
        <v>42</v>
      </c>
      <c r="D62" s="57" t="s">
        <v>60</v>
      </c>
      <c r="E62" s="57">
        <v>8</v>
      </c>
      <c r="F62" s="57">
        <v>7</v>
      </c>
      <c r="G62" s="57" t="s">
        <v>25</v>
      </c>
      <c r="H62" s="57" t="s">
        <v>60</v>
      </c>
      <c r="I62" s="57" t="s">
        <v>60</v>
      </c>
      <c r="J62" s="63" t="s">
        <v>60</v>
      </c>
      <c r="K62" s="19"/>
      <c r="L62" s="57" t="s">
        <v>60</v>
      </c>
      <c r="M62" s="57" t="s">
        <v>60</v>
      </c>
      <c r="N62" s="57" t="s">
        <v>60</v>
      </c>
      <c r="O62" s="57" t="s">
        <v>60</v>
      </c>
      <c r="P62" s="57" t="s">
        <v>60</v>
      </c>
      <c r="Q62" s="57" t="s">
        <v>60</v>
      </c>
      <c r="R62" s="57"/>
      <c r="S62" s="57"/>
      <c r="T62" s="57"/>
      <c r="U62" s="138"/>
      <c r="V62" s="57"/>
      <c r="W62" s="57"/>
      <c r="X62" s="57"/>
      <c r="Y62" s="138"/>
      <c r="Z62" s="57"/>
      <c r="AA62" s="57"/>
      <c r="AB62" s="57"/>
      <c r="AC62" s="129"/>
      <c r="AG62" s="129"/>
      <c r="AK62" s="129"/>
      <c r="AL62" s="58" t="s">
        <v>60</v>
      </c>
      <c r="AM62" s="19"/>
      <c r="AN62" s="57" t="s">
        <v>60</v>
      </c>
      <c r="AO62" s="57" t="s">
        <v>60</v>
      </c>
      <c r="AP62" s="57" t="s">
        <v>60</v>
      </c>
      <c r="AQ62" s="57" t="s">
        <v>60</v>
      </c>
      <c r="AR62" s="57" t="s">
        <v>60</v>
      </c>
      <c r="AS62" s="57" t="s">
        <v>60</v>
      </c>
      <c r="AT62" s="57"/>
      <c r="AW62" s="129"/>
      <c r="AY62" s="19"/>
      <c r="BA62" s="129"/>
      <c r="BB62" s="59"/>
      <c r="BC62" s="57"/>
      <c r="BD62" s="59"/>
      <c r="BE62" s="136"/>
      <c r="BF62" s="59"/>
      <c r="BG62" s="59"/>
      <c r="BH62" s="59"/>
      <c r="BI62" s="136"/>
      <c r="BJ62" s="59"/>
      <c r="BK62" s="59"/>
      <c r="BL62" s="59"/>
      <c r="BM62" s="157"/>
      <c r="BN62" s="19"/>
      <c r="BO62" s="57"/>
      <c r="BP62" s="57"/>
      <c r="BQ62" s="138"/>
      <c r="BR62" s="58"/>
      <c r="BS62" s="57" t="s">
        <v>60</v>
      </c>
      <c r="BT62" s="57" t="s">
        <v>60</v>
      </c>
      <c r="BU62" s="57" t="s">
        <v>60</v>
      </c>
      <c r="BV62" s="57" t="s">
        <v>60</v>
      </c>
      <c r="BW62" s="57" t="s">
        <v>60</v>
      </c>
      <c r="BX62" s="57" t="s">
        <v>60</v>
      </c>
      <c r="BY62" s="57" t="s">
        <v>60</v>
      </c>
      <c r="BZ62" s="57" t="s">
        <v>60</v>
      </c>
      <c r="CA62" s="57" t="s">
        <v>60</v>
      </c>
      <c r="CB62" s="57" t="s">
        <v>60</v>
      </c>
      <c r="CC62" s="57" t="s">
        <v>60</v>
      </c>
      <c r="CH62" s="172" t="str">
        <f t="shared" si="2"/>
        <v>-</v>
      </c>
      <c r="CI62" s="172" t="str">
        <f t="shared" si="3"/>
        <v>-</v>
      </c>
      <c r="CJ62" s="48" t="str">
        <f t="shared" si="4"/>
        <v>-</v>
      </c>
      <c r="CK62" s="48" t="str">
        <f t="shared" si="5"/>
        <v>-</v>
      </c>
    </row>
    <row r="63" spans="1:89" s="48" customFormat="1" x14ac:dyDescent="0.25">
      <c r="A63" s="46">
        <v>42510</v>
      </c>
      <c r="B63" s="47" t="str">
        <f t="shared" si="0"/>
        <v>16141</v>
      </c>
      <c r="C63" s="48" t="s">
        <v>42</v>
      </c>
      <c r="D63" s="38" t="s">
        <v>129</v>
      </c>
      <c r="E63" s="24">
        <v>9</v>
      </c>
      <c r="F63" s="24">
        <v>1</v>
      </c>
      <c r="G63" s="97" t="s">
        <v>110</v>
      </c>
      <c r="H63" s="24">
        <v>608</v>
      </c>
      <c r="I63" s="24">
        <f t="shared" si="1"/>
        <v>8</v>
      </c>
      <c r="J63" s="20" t="s">
        <v>69</v>
      </c>
      <c r="K63" s="18"/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/>
      <c r="S63" s="24"/>
      <c r="T63" s="24"/>
      <c r="U63" s="137"/>
      <c r="V63" s="24"/>
      <c r="W63" s="24"/>
      <c r="X63" s="24"/>
      <c r="Y63" s="137"/>
      <c r="Z63" s="24"/>
      <c r="AA63" s="24"/>
      <c r="AB63" s="24"/>
      <c r="AC63" s="131"/>
      <c r="AG63" s="131"/>
      <c r="AK63" s="131"/>
      <c r="AL63" s="21">
        <v>0</v>
      </c>
      <c r="AM63" s="35"/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1</v>
      </c>
      <c r="AT63" s="24"/>
      <c r="AU63" s="36"/>
      <c r="AV63" s="36"/>
      <c r="AW63" s="128"/>
      <c r="AX63" s="48" t="s">
        <v>22</v>
      </c>
      <c r="AY63" s="35" t="s">
        <v>22</v>
      </c>
      <c r="AZ63" s="48">
        <v>155</v>
      </c>
      <c r="BA63" s="131"/>
      <c r="BB63" s="49"/>
      <c r="BC63" s="24"/>
      <c r="BD63" s="49"/>
      <c r="BE63" s="135"/>
      <c r="BF63" s="49"/>
      <c r="BG63" s="49"/>
      <c r="BH63" s="49"/>
      <c r="BI63" s="135"/>
      <c r="BJ63" s="49"/>
      <c r="BK63" s="49"/>
      <c r="BL63" s="49"/>
      <c r="BM63" s="157"/>
      <c r="BN63" s="49"/>
      <c r="BO63" s="49"/>
      <c r="BP63" s="49"/>
      <c r="BQ63" s="135"/>
      <c r="BR63" s="50">
        <v>1</v>
      </c>
      <c r="BS63" s="35">
        <v>70.099999999999994</v>
      </c>
      <c r="BT63" s="24">
        <v>69.2</v>
      </c>
      <c r="BU63" s="24">
        <v>1016.6</v>
      </c>
      <c r="BV63" s="24">
        <v>1013.9</v>
      </c>
      <c r="BW63" s="24">
        <v>0</v>
      </c>
      <c r="BX63" s="24">
        <v>0</v>
      </c>
      <c r="BY63" s="35">
        <v>2.5</v>
      </c>
      <c r="BZ63" s="24">
        <v>1</v>
      </c>
      <c r="CA63" s="24" t="s">
        <v>67</v>
      </c>
      <c r="CB63" s="24">
        <v>14</v>
      </c>
      <c r="CH63" s="172">
        <f t="shared" si="2"/>
        <v>0</v>
      </c>
      <c r="CI63" s="172">
        <f t="shared" si="3"/>
        <v>0</v>
      </c>
      <c r="CJ63" s="48">
        <f t="shared" si="4"/>
        <v>0</v>
      </c>
      <c r="CK63" s="48">
        <f t="shared" si="5"/>
        <v>0</v>
      </c>
    </row>
    <row r="64" spans="1:89" s="48" customFormat="1" x14ac:dyDescent="0.25">
      <c r="A64" s="46">
        <v>42510</v>
      </c>
      <c r="B64" s="47" t="str">
        <f t="shared" si="0"/>
        <v>16141</v>
      </c>
      <c r="C64" s="48" t="s">
        <v>42</v>
      </c>
      <c r="D64" s="38" t="s">
        <v>129</v>
      </c>
      <c r="E64" s="24">
        <v>9</v>
      </c>
      <c r="F64" s="24">
        <v>2</v>
      </c>
      <c r="G64" s="38" t="s">
        <v>110</v>
      </c>
      <c r="H64" s="24">
        <v>617</v>
      </c>
      <c r="I64" s="24">
        <f t="shared" si="1"/>
        <v>17</v>
      </c>
      <c r="J64" s="20" t="s">
        <v>69</v>
      </c>
      <c r="K64" s="18"/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/>
      <c r="S64" s="24"/>
      <c r="T64" s="24"/>
      <c r="U64" s="137"/>
      <c r="V64" s="24"/>
      <c r="W64" s="24"/>
      <c r="X64" s="24"/>
      <c r="Y64" s="137"/>
      <c r="Z64" s="24"/>
      <c r="AA64" s="24"/>
      <c r="AB64" s="24"/>
      <c r="AC64" s="131"/>
      <c r="AG64" s="131"/>
      <c r="AK64" s="131"/>
      <c r="AL64" s="21">
        <v>0</v>
      </c>
      <c r="AM64" s="35"/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/>
      <c r="AU64" s="36"/>
      <c r="AV64" s="36"/>
      <c r="AW64" s="128"/>
      <c r="AY64" s="35"/>
      <c r="BA64" s="131"/>
      <c r="BB64" s="49"/>
      <c r="BC64" s="24"/>
      <c r="BD64" s="49"/>
      <c r="BE64" s="135"/>
      <c r="BF64" s="49"/>
      <c r="BG64" s="49"/>
      <c r="BH64" s="49"/>
      <c r="BI64" s="135"/>
      <c r="BJ64" s="49"/>
      <c r="BK64" s="49"/>
      <c r="BL64" s="49"/>
      <c r="BM64" s="157"/>
      <c r="BN64" s="49"/>
      <c r="BO64" s="49"/>
      <c r="BP64" s="49"/>
      <c r="BQ64" s="135"/>
      <c r="BR64" s="50"/>
      <c r="BS64" s="35">
        <v>70.099999999999994</v>
      </c>
      <c r="BT64" s="24">
        <v>69.2</v>
      </c>
      <c r="BU64" s="24">
        <v>1016.6</v>
      </c>
      <c r="BV64" s="24">
        <v>1013.9</v>
      </c>
      <c r="BW64" s="24">
        <v>0</v>
      </c>
      <c r="BX64" s="24">
        <v>1</v>
      </c>
      <c r="BY64" s="35">
        <v>5.4</v>
      </c>
      <c r="BZ64" s="24">
        <v>6</v>
      </c>
      <c r="CA64" s="24" t="s">
        <v>67</v>
      </c>
      <c r="CB64" s="24">
        <v>14</v>
      </c>
      <c r="CH64" s="172">
        <f t="shared" si="2"/>
        <v>0</v>
      </c>
      <c r="CI64" s="172">
        <f t="shared" si="3"/>
        <v>0</v>
      </c>
      <c r="CJ64" s="48">
        <f t="shared" si="4"/>
        <v>0</v>
      </c>
      <c r="CK64" s="48">
        <f t="shared" si="5"/>
        <v>0</v>
      </c>
    </row>
    <row r="65" spans="1:89" s="48" customFormat="1" x14ac:dyDescent="0.25">
      <c r="A65" s="46">
        <v>42510</v>
      </c>
      <c r="B65" s="47" t="str">
        <f t="shared" si="0"/>
        <v>16141</v>
      </c>
      <c r="C65" s="48" t="s">
        <v>42</v>
      </c>
      <c r="D65" s="38" t="s">
        <v>129</v>
      </c>
      <c r="E65" s="24">
        <v>9</v>
      </c>
      <c r="F65" s="24">
        <v>3</v>
      </c>
      <c r="G65" s="38" t="s">
        <v>110</v>
      </c>
      <c r="H65" s="24">
        <v>629</v>
      </c>
      <c r="I65" s="24">
        <f t="shared" si="1"/>
        <v>29</v>
      </c>
      <c r="J65" s="20" t="s">
        <v>69</v>
      </c>
      <c r="K65" s="18"/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/>
      <c r="S65" s="24"/>
      <c r="T65" s="24"/>
      <c r="U65" s="137"/>
      <c r="V65" s="24"/>
      <c r="W65" s="24"/>
      <c r="X65" s="24"/>
      <c r="Y65" s="137"/>
      <c r="Z65" s="24"/>
      <c r="AA65" s="24"/>
      <c r="AB65" s="24"/>
      <c r="AC65" s="131"/>
      <c r="AG65" s="131"/>
      <c r="AK65" s="131"/>
      <c r="AL65" s="21">
        <v>0</v>
      </c>
      <c r="AM65" s="35"/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/>
      <c r="AU65" s="36"/>
      <c r="AV65" s="36"/>
      <c r="AW65" s="128"/>
      <c r="AX65" s="36"/>
      <c r="AY65" s="35"/>
      <c r="BA65" s="131"/>
      <c r="BB65" s="49"/>
      <c r="BC65" s="24"/>
      <c r="BD65" s="49"/>
      <c r="BE65" s="135"/>
      <c r="BF65" s="49"/>
      <c r="BG65" s="49"/>
      <c r="BH65" s="49"/>
      <c r="BI65" s="135"/>
      <c r="BJ65" s="49"/>
      <c r="BK65" s="49"/>
      <c r="BL65" s="49"/>
      <c r="BM65" s="157"/>
      <c r="BN65" s="49"/>
      <c r="BO65" s="49"/>
      <c r="BP65" s="49"/>
      <c r="BQ65" s="135"/>
      <c r="BR65" s="50"/>
      <c r="BS65" s="35">
        <v>70.099999999999994</v>
      </c>
      <c r="BT65" s="38">
        <v>69.2</v>
      </c>
      <c r="BU65" s="24">
        <v>1016.6</v>
      </c>
      <c r="BV65" s="38">
        <v>1013.9</v>
      </c>
      <c r="BW65" s="24">
        <v>0</v>
      </c>
      <c r="BX65" s="24">
        <v>1</v>
      </c>
      <c r="BY65" s="35">
        <v>6.8</v>
      </c>
      <c r="BZ65" s="24">
        <v>6</v>
      </c>
      <c r="CA65" s="24" t="s">
        <v>67</v>
      </c>
      <c r="CB65" s="24">
        <v>14</v>
      </c>
      <c r="CH65" s="172">
        <f t="shared" si="2"/>
        <v>0</v>
      </c>
      <c r="CI65" s="172">
        <f t="shared" si="3"/>
        <v>0</v>
      </c>
      <c r="CJ65" s="48">
        <f t="shared" si="4"/>
        <v>0</v>
      </c>
      <c r="CK65" s="48">
        <f t="shared" si="5"/>
        <v>0</v>
      </c>
    </row>
    <row r="66" spans="1:89" s="48" customFormat="1" x14ac:dyDescent="0.25">
      <c r="A66" s="46" t="s">
        <v>60</v>
      </c>
      <c r="B66" s="46" t="s">
        <v>60</v>
      </c>
      <c r="C66" s="48" t="s">
        <v>42</v>
      </c>
      <c r="D66" s="38" t="s">
        <v>60</v>
      </c>
      <c r="E66" s="24">
        <v>9</v>
      </c>
      <c r="F66" s="24">
        <v>4</v>
      </c>
      <c r="G66" s="38" t="s">
        <v>60</v>
      </c>
      <c r="H66" s="38" t="s">
        <v>60</v>
      </c>
      <c r="I66" s="38" t="s">
        <v>60</v>
      </c>
      <c r="J66" s="38" t="s">
        <v>60</v>
      </c>
      <c r="K66" s="18"/>
      <c r="L66" s="24" t="s">
        <v>60</v>
      </c>
      <c r="M66" s="24" t="s">
        <v>60</v>
      </c>
      <c r="N66" s="24" t="s">
        <v>60</v>
      </c>
      <c r="O66" s="24" t="s">
        <v>60</v>
      </c>
      <c r="P66" s="24" t="s">
        <v>60</v>
      </c>
      <c r="Q66" s="24" t="s">
        <v>60</v>
      </c>
      <c r="R66" s="24"/>
      <c r="S66" s="24"/>
      <c r="T66" s="24"/>
      <c r="U66" s="137"/>
      <c r="V66" s="24"/>
      <c r="W66" s="24"/>
      <c r="X66" s="24"/>
      <c r="Y66" s="137"/>
      <c r="Z66" s="24"/>
      <c r="AA66" s="24"/>
      <c r="AB66" s="24"/>
      <c r="AC66" s="131"/>
      <c r="AG66" s="131"/>
      <c r="AK66" s="131"/>
      <c r="AL66" s="21" t="s">
        <v>60</v>
      </c>
      <c r="AM66" s="35"/>
      <c r="AN66" s="24" t="s">
        <v>60</v>
      </c>
      <c r="AO66" s="24" t="s">
        <v>60</v>
      </c>
      <c r="AP66" s="24" t="s">
        <v>60</v>
      </c>
      <c r="AQ66" s="24" t="s">
        <v>60</v>
      </c>
      <c r="AR66" s="24" t="s">
        <v>60</v>
      </c>
      <c r="AS66" s="24" t="s">
        <v>60</v>
      </c>
      <c r="AT66" s="24"/>
      <c r="AU66" s="36"/>
      <c r="AV66" s="36"/>
      <c r="AW66" s="128"/>
      <c r="AY66" s="35"/>
      <c r="BA66" s="131"/>
      <c r="BB66" s="49"/>
      <c r="BC66" s="24"/>
      <c r="BD66" s="49"/>
      <c r="BE66" s="135"/>
      <c r="BF66" s="49"/>
      <c r="BG66" s="49"/>
      <c r="BH66" s="49"/>
      <c r="BI66" s="135"/>
      <c r="BJ66" s="49"/>
      <c r="BK66" s="49"/>
      <c r="BL66" s="49"/>
      <c r="BM66" s="157"/>
      <c r="BN66" s="49"/>
      <c r="BO66" s="49"/>
      <c r="BP66" s="49"/>
      <c r="BQ66" s="135"/>
      <c r="BR66" s="50"/>
      <c r="BS66" s="38" t="s">
        <v>60</v>
      </c>
      <c r="BT66" s="38" t="s">
        <v>60</v>
      </c>
      <c r="BU66" s="38" t="s">
        <v>60</v>
      </c>
      <c r="BV66" s="38" t="s">
        <v>60</v>
      </c>
      <c r="BW66" s="38" t="s">
        <v>60</v>
      </c>
      <c r="BX66" s="38" t="s">
        <v>60</v>
      </c>
      <c r="BY66" s="38" t="s">
        <v>60</v>
      </c>
      <c r="BZ66" s="38" t="s">
        <v>60</v>
      </c>
      <c r="CA66" s="38" t="s">
        <v>60</v>
      </c>
      <c r="CB66" s="38" t="s">
        <v>60</v>
      </c>
      <c r="CC66" s="38" t="s">
        <v>60</v>
      </c>
      <c r="CH66" s="172" t="str">
        <f t="shared" si="2"/>
        <v>-</v>
      </c>
      <c r="CI66" s="172" t="str">
        <f t="shared" si="3"/>
        <v>-</v>
      </c>
      <c r="CJ66" s="48" t="str">
        <f t="shared" si="4"/>
        <v>-</v>
      </c>
      <c r="CK66" s="48" t="str">
        <f t="shared" si="5"/>
        <v>-</v>
      </c>
    </row>
    <row r="67" spans="1:89" s="48" customFormat="1" x14ac:dyDescent="0.25">
      <c r="A67" s="46" t="s">
        <v>60</v>
      </c>
      <c r="B67" s="46" t="s">
        <v>60</v>
      </c>
      <c r="C67" s="48" t="s">
        <v>42</v>
      </c>
      <c r="D67" s="38" t="s">
        <v>60</v>
      </c>
      <c r="E67" s="24">
        <v>9</v>
      </c>
      <c r="F67" s="24">
        <v>5</v>
      </c>
      <c r="G67" s="38" t="s">
        <v>60</v>
      </c>
      <c r="H67" s="38" t="s">
        <v>60</v>
      </c>
      <c r="I67" s="38" t="s">
        <v>60</v>
      </c>
      <c r="J67" s="38" t="s">
        <v>60</v>
      </c>
      <c r="K67" s="18"/>
      <c r="L67" s="38" t="s">
        <v>60</v>
      </c>
      <c r="M67" s="38" t="s">
        <v>60</v>
      </c>
      <c r="N67" s="38" t="s">
        <v>60</v>
      </c>
      <c r="O67" s="38" t="s">
        <v>60</v>
      </c>
      <c r="P67" s="38" t="s">
        <v>60</v>
      </c>
      <c r="Q67" s="38" t="s">
        <v>60</v>
      </c>
      <c r="R67" s="24"/>
      <c r="S67" s="24"/>
      <c r="T67" s="24"/>
      <c r="U67" s="137"/>
      <c r="V67" s="24"/>
      <c r="W67" s="24"/>
      <c r="X67" s="24"/>
      <c r="Y67" s="137"/>
      <c r="Z67" s="24"/>
      <c r="AA67" s="24"/>
      <c r="AB67" s="24"/>
      <c r="AC67" s="131"/>
      <c r="AG67" s="131"/>
      <c r="AK67" s="131"/>
      <c r="AL67" s="21" t="s">
        <v>60</v>
      </c>
      <c r="AM67" s="35"/>
      <c r="AN67" s="38" t="s">
        <v>60</v>
      </c>
      <c r="AO67" s="38" t="s">
        <v>60</v>
      </c>
      <c r="AP67" s="38" t="s">
        <v>60</v>
      </c>
      <c r="AQ67" s="38" t="s">
        <v>60</v>
      </c>
      <c r="AR67" s="38" t="s">
        <v>60</v>
      </c>
      <c r="AS67" s="38" t="s">
        <v>60</v>
      </c>
      <c r="AT67" s="24"/>
      <c r="AU67" s="36"/>
      <c r="AV67" s="36"/>
      <c r="AW67" s="128"/>
      <c r="AY67" s="35"/>
      <c r="BA67" s="131"/>
      <c r="BB67" s="49"/>
      <c r="BC67" s="24"/>
      <c r="BD67" s="49"/>
      <c r="BE67" s="135"/>
      <c r="BF67" s="49"/>
      <c r="BG67" s="49"/>
      <c r="BH67" s="49"/>
      <c r="BI67" s="135"/>
      <c r="BJ67" s="49"/>
      <c r="BK67" s="49"/>
      <c r="BL67" s="49"/>
      <c r="BM67" s="157"/>
      <c r="BN67" s="49"/>
      <c r="BO67" s="49"/>
      <c r="BP67" s="49"/>
      <c r="BQ67" s="135"/>
      <c r="BR67" s="50"/>
      <c r="BS67" s="38" t="s">
        <v>60</v>
      </c>
      <c r="BT67" s="38" t="s">
        <v>60</v>
      </c>
      <c r="BU67" s="38" t="s">
        <v>60</v>
      </c>
      <c r="BV67" s="38" t="s">
        <v>60</v>
      </c>
      <c r="BW67" s="38" t="s">
        <v>60</v>
      </c>
      <c r="BX67" s="38" t="s">
        <v>60</v>
      </c>
      <c r="BY67" s="38" t="s">
        <v>60</v>
      </c>
      <c r="BZ67" s="38" t="s">
        <v>60</v>
      </c>
      <c r="CA67" s="38" t="s">
        <v>60</v>
      </c>
      <c r="CB67" s="38" t="s">
        <v>60</v>
      </c>
      <c r="CC67" s="38" t="s">
        <v>60</v>
      </c>
      <c r="CH67" s="172" t="str">
        <f t="shared" si="2"/>
        <v>-</v>
      </c>
      <c r="CI67" s="172" t="str">
        <f t="shared" si="3"/>
        <v>-</v>
      </c>
      <c r="CJ67" s="48" t="str">
        <f t="shared" si="4"/>
        <v>-</v>
      </c>
      <c r="CK67" s="48" t="str">
        <f t="shared" si="5"/>
        <v>-</v>
      </c>
    </row>
    <row r="68" spans="1:89" s="48" customFormat="1" x14ac:dyDescent="0.25">
      <c r="A68" s="46" t="s">
        <v>60</v>
      </c>
      <c r="B68" s="46" t="s">
        <v>60</v>
      </c>
      <c r="C68" s="48" t="s">
        <v>42</v>
      </c>
      <c r="D68" s="38" t="s">
        <v>60</v>
      </c>
      <c r="E68" s="24">
        <v>9</v>
      </c>
      <c r="F68" s="24">
        <v>6</v>
      </c>
      <c r="G68" s="38" t="s">
        <v>60</v>
      </c>
      <c r="H68" s="38" t="s">
        <v>60</v>
      </c>
      <c r="I68" s="38" t="s">
        <v>60</v>
      </c>
      <c r="J68" s="38" t="s">
        <v>60</v>
      </c>
      <c r="K68" s="18"/>
      <c r="L68" s="38" t="s">
        <v>60</v>
      </c>
      <c r="M68" s="38" t="s">
        <v>60</v>
      </c>
      <c r="N68" s="38" t="s">
        <v>60</v>
      </c>
      <c r="O68" s="38" t="s">
        <v>60</v>
      </c>
      <c r="P68" s="38" t="s">
        <v>60</v>
      </c>
      <c r="Q68" s="38" t="s">
        <v>60</v>
      </c>
      <c r="R68" s="24"/>
      <c r="S68" s="24"/>
      <c r="T68" s="24"/>
      <c r="U68" s="137"/>
      <c r="V68" s="24"/>
      <c r="W68" s="24"/>
      <c r="X68" s="24"/>
      <c r="Y68" s="137"/>
      <c r="Z68" s="24"/>
      <c r="AA68" s="24"/>
      <c r="AB68" s="24"/>
      <c r="AC68" s="131"/>
      <c r="AG68" s="131"/>
      <c r="AK68" s="131"/>
      <c r="AL68" s="21" t="s">
        <v>60</v>
      </c>
      <c r="AM68" s="35"/>
      <c r="AN68" s="38" t="s">
        <v>60</v>
      </c>
      <c r="AO68" s="38" t="s">
        <v>60</v>
      </c>
      <c r="AP68" s="38" t="s">
        <v>60</v>
      </c>
      <c r="AQ68" s="38" t="s">
        <v>60</v>
      </c>
      <c r="AR68" s="38" t="s">
        <v>60</v>
      </c>
      <c r="AS68" s="38" t="s">
        <v>60</v>
      </c>
      <c r="AT68" s="24"/>
      <c r="AU68" s="36"/>
      <c r="AV68" s="36"/>
      <c r="AW68" s="128"/>
      <c r="AY68" s="35"/>
      <c r="BA68" s="131"/>
      <c r="BB68" s="49"/>
      <c r="BC68" s="24"/>
      <c r="BD68" s="49"/>
      <c r="BE68" s="135"/>
      <c r="BF68" s="49"/>
      <c r="BG68" s="49"/>
      <c r="BH68" s="49"/>
      <c r="BI68" s="135"/>
      <c r="BJ68" s="49"/>
      <c r="BK68" s="49"/>
      <c r="BL68" s="49"/>
      <c r="BM68" s="157"/>
      <c r="BN68" s="49"/>
      <c r="BO68" s="49"/>
      <c r="BP68" s="49"/>
      <c r="BQ68" s="135"/>
      <c r="BR68" s="50"/>
      <c r="BS68" s="38" t="s">
        <v>60</v>
      </c>
      <c r="BT68" s="38" t="s">
        <v>60</v>
      </c>
      <c r="BU68" s="38" t="s">
        <v>60</v>
      </c>
      <c r="BV68" s="38" t="s">
        <v>60</v>
      </c>
      <c r="BW68" s="38" t="s">
        <v>60</v>
      </c>
      <c r="BX68" s="38" t="s">
        <v>60</v>
      </c>
      <c r="BY68" s="38" t="s">
        <v>60</v>
      </c>
      <c r="BZ68" s="38" t="s">
        <v>60</v>
      </c>
      <c r="CA68" s="38" t="s">
        <v>60</v>
      </c>
      <c r="CB68" s="38" t="s">
        <v>60</v>
      </c>
      <c r="CC68" s="38" t="s">
        <v>60</v>
      </c>
      <c r="CH68" s="172" t="str">
        <f t="shared" si="2"/>
        <v>-</v>
      </c>
      <c r="CI68" s="172" t="str">
        <f t="shared" si="3"/>
        <v>-</v>
      </c>
      <c r="CJ68" s="48" t="str">
        <f t="shared" si="4"/>
        <v>-</v>
      </c>
      <c r="CK68" s="48" t="str">
        <f t="shared" si="5"/>
        <v>-</v>
      </c>
    </row>
    <row r="69" spans="1:89" s="56" customFormat="1" x14ac:dyDescent="0.25">
      <c r="A69" s="54" t="s">
        <v>60</v>
      </c>
      <c r="B69" s="54" t="s">
        <v>60</v>
      </c>
      <c r="C69" s="56" t="s">
        <v>42</v>
      </c>
      <c r="D69" s="57" t="s">
        <v>60</v>
      </c>
      <c r="E69" s="57">
        <v>9</v>
      </c>
      <c r="F69" s="57">
        <v>7</v>
      </c>
      <c r="G69" s="57" t="s">
        <v>60</v>
      </c>
      <c r="H69" s="57" t="s">
        <v>60</v>
      </c>
      <c r="I69" s="57" t="s">
        <v>60</v>
      </c>
      <c r="J69" s="57" t="s">
        <v>60</v>
      </c>
      <c r="K69" s="19"/>
      <c r="L69" s="57" t="s">
        <v>60</v>
      </c>
      <c r="M69" s="57" t="s">
        <v>60</v>
      </c>
      <c r="N69" s="57" t="s">
        <v>60</v>
      </c>
      <c r="O69" s="57" t="s">
        <v>60</v>
      </c>
      <c r="P69" s="57" t="s">
        <v>60</v>
      </c>
      <c r="Q69" s="57" t="s">
        <v>60</v>
      </c>
      <c r="R69" s="57"/>
      <c r="S69" s="57"/>
      <c r="T69" s="57"/>
      <c r="U69" s="138"/>
      <c r="V69" s="57"/>
      <c r="W69" s="57"/>
      <c r="X69" s="57"/>
      <c r="Y69" s="138"/>
      <c r="Z69" s="57"/>
      <c r="AA69" s="57"/>
      <c r="AB69" s="57"/>
      <c r="AC69" s="129"/>
      <c r="AG69" s="129"/>
      <c r="AK69" s="129"/>
      <c r="AL69" s="58" t="s">
        <v>60</v>
      </c>
      <c r="AM69" s="19"/>
      <c r="AN69" s="57" t="s">
        <v>60</v>
      </c>
      <c r="AO69" s="57" t="s">
        <v>60</v>
      </c>
      <c r="AP69" s="57" t="s">
        <v>60</v>
      </c>
      <c r="AQ69" s="57" t="s">
        <v>60</v>
      </c>
      <c r="AR69" s="57" t="s">
        <v>60</v>
      </c>
      <c r="AS69" s="57" t="s">
        <v>60</v>
      </c>
      <c r="AT69" s="57"/>
      <c r="AW69" s="129"/>
      <c r="AY69" s="19"/>
      <c r="BA69" s="129"/>
      <c r="BB69" s="59"/>
      <c r="BC69" s="57"/>
      <c r="BD69" s="59"/>
      <c r="BE69" s="136"/>
      <c r="BF69" s="59"/>
      <c r="BG69" s="59"/>
      <c r="BH69" s="59"/>
      <c r="BI69" s="136"/>
      <c r="BJ69" s="59"/>
      <c r="BK69" s="59"/>
      <c r="BL69" s="59"/>
      <c r="BM69" s="157"/>
      <c r="BN69" s="59"/>
      <c r="BO69" s="59"/>
      <c r="BP69" s="59"/>
      <c r="BQ69" s="136"/>
      <c r="BR69" s="60"/>
      <c r="BS69" s="57" t="s">
        <v>60</v>
      </c>
      <c r="BT69" s="57" t="s">
        <v>60</v>
      </c>
      <c r="BU69" s="57" t="s">
        <v>60</v>
      </c>
      <c r="BV69" s="57" t="s">
        <v>60</v>
      </c>
      <c r="BW69" s="57" t="s">
        <v>60</v>
      </c>
      <c r="BX69" s="57" t="s">
        <v>60</v>
      </c>
      <c r="BY69" s="57" t="s">
        <v>60</v>
      </c>
      <c r="BZ69" s="57" t="s">
        <v>60</v>
      </c>
      <c r="CA69" s="57" t="s">
        <v>60</v>
      </c>
      <c r="CB69" s="57" t="s">
        <v>60</v>
      </c>
      <c r="CC69" s="57" t="s">
        <v>60</v>
      </c>
      <c r="CH69" s="172" t="str">
        <f t="shared" ref="CH69:CH108" si="6">IF(G69="B-C",IF(AND(SUM(L69:O69)=0,P69=1,Q69=0),1,IF(L69="-","-",0)),IF(AND(SUM(L69:O69)=0,P69=0,Q69=1),1,IF(L69="-","-",0)))</f>
        <v>-</v>
      </c>
      <c r="CI69" s="172" t="str">
        <f t="shared" ref="CI69:CI108" si="7">IF(AND(SUM(L69:O69)=0,P69=1,Q69=1),1,IF(L69="-","-",0))</f>
        <v>-</v>
      </c>
      <c r="CJ69" s="48" t="str">
        <f t="shared" ref="CJ69:CJ108" si="8">IF(G69="B-C",IF(AND(SUM(L69:O69)=0,P69=0,Q69=1),1,IF(L69="-","-",0)),IF(AND(SUM(L69:O69)=0,P69=1,Q69=0),1,IF(L69="-","-",0)))</f>
        <v>-</v>
      </c>
      <c r="CK69" s="48" t="str">
        <f t="shared" ref="CK69:CK108" si="9">IF(AND(SUM(L69:O69)&gt;0,P69=0,Q69=0),1,IF(L69="-","-",0))</f>
        <v>-</v>
      </c>
    </row>
    <row r="70" spans="1:89" s="48" customFormat="1" x14ac:dyDescent="0.25">
      <c r="A70" s="38" t="s">
        <v>60</v>
      </c>
      <c r="B70" s="38" t="s">
        <v>60</v>
      </c>
      <c r="C70" s="48" t="s">
        <v>42</v>
      </c>
      <c r="D70" s="38" t="s">
        <v>60</v>
      </c>
      <c r="E70" s="24">
        <v>10</v>
      </c>
      <c r="F70" s="24">
        <v>1</v>
      </c>
      <c r="G70" s="38" t="s">
        <v>60</v>
      </c>
      <c r="H70" s="38" t="s">
        <v>60</v>
      </c>
      <c r="I70" s="38" t="s">
        <v>60</v>
      </c>
      <c r="J70" s="38" t="s">
        <v>60</v>
      </c>
      <c r="K70" s="18"/>
      <c r="L70" s="38" t="s">
        <v>60</v>
      </c>
      <c r="M70" s="38" t="s">
        <v>60</v>
      </c>
      <c r="N70" s="38" t="s">
        <v>60</v>
      </c>
      <c r="O70" s="38" t="s">
        <v>60</v>
      </c>
      <c r="P70" s="38" t="s">
        <v>60</v>
      </c>
      <c r="Q70" s="38" t="s">
        <v>60</v>
      </c>
      <c r="R70" s="24"/>
      <c r="S70" s="24"/>
      <c r="T70" s="24"/>
      <c r="U70" s="137"/>
      <c r="V70" s="24"/>
      <c r="W70" s="24"/>
      <c r="X70" s="24"/>
      <c r="Y70" s="137"/>
      <c r="Z70" s="24"/>
      <c r="AA70" s="24"/>
      <c r="AB70" s="24"/>
      <c r="AC70" s="131"/>
      <c r="AG70" s="131"/>
      <c r="AK70" s="131"/>
      <c r="AL70" s="21" t="s">
        <v>60</v>
      </c>
      <c r="AM70" s="35"/>
      <c r="AN70" s="38" t="s">
        <v>60</v>
      </c>
      <c r="AO70" s="38" t="s">
        <v>60</v>
      </c>
      <c r="AP70" s="38" t="s">
        <v>60</v>
      </c>
      <c r="AQ70" s="38" t="s">
        <v>60</v>
      </c>
      <c r="AR70" s="38" t="s">
        <v>60</v>
      </c>
      <c r="AS70" s="38" t="s">
        <v>60</v>
      </c>
      <c r="AT70" s="24"/>
      <c r="AU70" s="36"/>
      <c r="AV70" s="36"/>
      <c r="AW70" s="128"/>
      <c r="AY70" s="35"/>
      <c r="BA70" s="131"/>
      <c r="BB70" s="49"/>
      <c r="BC70" s="24"/>
      <c r="BD70" s="49"/>
      <c r="BE70" s="135"/>
      <c r="BF70" s="49"/>
      <c r="BG70" s="49"/>
      <c r="BH70" s="49"/>
      <c r="BI70" s="135"/>
      <c r="BJ70" s="49"/>
      <c r="BK70" s="49"/>
      <c r="BL70" s="49"/>
      <c r="BM70" s="157"/>
      <c r="BN70" s="49"/>
      <c r="BO70" s="49"/>
      <c r="BP70" s="49"/>
      <c r="BQ70" s="135"/>
      <c r="BR70" s="50"/>
      <c r="BS70" s="38" t="s">
        <v>60</v>
      </c>
      <c r="BT70" s="38" t="s">
        <v>60</v>
      </c>
      <c r="BU70" s="38" t="s">
        <v>60</v>
      </c>
      <c r="BV70" s="38" t="s">
        <v>60</v>
      </c>
      <c r="BW70" s="38" t="s">
        <v>60</v>
      </c>
      <c r="BX70" s="38" t="s">
        <v>60</v>
      </c>
      <c r="BY70" s="38" t="s">
        <v>60</v>
      </c>
      <c r="BZ70" s="38" t="s">
        <v>60</v>
      </c>
      <c r="CA70" s="38" t="s">
        <v>60</v>
      </c>
      <c r="CB70" s="38" t="s">
        <v>60</v>
      </c>
      <c r="CC70" s="38" t="s">
        <v>60</v>
      </c>
      <c r="CH70" s="172" t="str">
        <f t="shared" si="6"/>
        <v>-</v>
      </c>
      <c r="CI70" s="172" t="str">
        <f t="shared" si="7"/>
        <v>-</v>
      </c>
      <c r="CJ70" s="48" t="str">
        <f t="shared" si="8"/>
        <v>-</v>
      </c>
      <c r="CK70" s="48" t="str">
        <f t="shared" si="9"/>
        <v>-</v>
      </c>
    </row>
    <row r="71" spans="1:89" s="48" customFormat="1" x14ac:dyDescent="0.25">
      <c r="A71" s="38" t="s">
        <v>60</v>
      </c>
      <c r="B71" s="38" t="s">
        <v>60</v>
      </c>
      <c r="C71" s="48" t="s">
        <v>42</v>
      </c>
      <c r="D71" s="38" t="s">
        <v>60</v>
      </c>
      <c r="E71" s="24">
        <v>10</v>
      </c>
      <c r="F71" s="24">
        <v>2</v>
      </c>
      <c r="G71" s="38" t="s">
        <v>60</v>
      </c>
      <c r="H71" s="38" t="s">
        <v>60</v>
      </c>
      <c r="I71" s="38" t="s">
        <v>60</v>
      </c>
      <c r="J71" s="38" t="s">
        <v>60</v>
      </c>
      <c r="K71" s="18"/>
      <c r="L71" s="38" t="s">
        <v>60</v>
      </c>
      <c r="M71" s="38" t="s">
        <v>60</v>
      </c>
      <c r="N71" s="38" t="s">
        <v>60</v>
      </c>
      <c r="O71" s="38" t="s">
        <v>60</v>
      </c>
      <c r="P71" s="38" t="s">
        <v>60</v>
      </c>
      <c r="Q71" s="38" t="s">
        <v>60</v>
      </c>
      <c r="R71" s="24"/>
      <c r="S71" s="24"/>
      <c r="T71" s="24"/>
      <c r="U71" s="137"/>
      <c r="V71" s="24"/>
      <c r="W71" s="24"/>
      <c r="X71" s="24"/>
      <c r="Y71" s="137"/>
      <c r="Z71" s="24"/>
      <c r="AA71" s="24"/>
      <c r="AB71" s="24"/>
      <c r="AC71" s="131"/>
      <c r="AG71" s="131"/>
      <c r="AK71" s="131"/>
      <c r="AL71" s="21" t="s">
        <v>60</v>
      </c>
      <c r="AM71" s="35"/>
      <c r="AN71" s="38" t="s">
        <v>60</v>
      </c>
      <c r="AO71" s="38" t="s">
        <v>60</v>
      </c>
      <c r="AP71" s="38" t="s">
        <v>60</v>
      </c>
      <c r="AQ71" s="38" t="s">
        <v>60</v>
      </c>
      <c r="AR71" s="38" t="s">
        <v>60</v>
      </c>
      <c r="AS71" s="38" t="s">
        <v>60</v>
      </c>
      <c r="AT71" s="24"/>
      <c r="AU71" s="36"/>
      <c r="AV71" s="36"/>
      <c r="AW71" s="128"/>
      <c r="AY71" s="35"/>
      <c r="BA71" s="131"/>
      <c r="BB71" s="49"/>
      <c r="BC71" s="24"/>
      <c r="BD71" s="49"/>
      <c r="BE71" s="135"/>
      <c r="BF71" s="49"/>
      <c r="BG71" s="49"/>
      <c r="BH71" s="49"/>
      <c r="BI71" s="135"/>
      <c r="BJ71" s="49"/>
      <c r="BK71" s="49"/>
      <c r="BL71" s="49"/>
      <c r="BM71" s="157"/>
      <c r="BN71" s="49"/>
      <c r="BO71" s="49"/>
      <c r="BP71" s="49"/>
      <c r="BQ71" s="135"/>
      <c r="BR71" s="50"/>
      <c r="BS71" s="38" t="s">
        <v>60</v>
      </c>
      <c r="BT71" s="38" t="s">
        <v>60</v>
      </c>
      <c r="BU71" s="38" t="s">
        <v>60</v>
      </c>
      <c r="BV71" s="38" t="s">
        <v>60</v>
      </c>
      <c r="BW71" s="38" t="s">
        <v>60</v>
      </c>
      <c r="BX71" s="38" t="s">
        <v>60</v>
      </c>
      <c r="BY71" s="38" t="s">
        <v>60</v>
      </c>
      <c r="BZ71" s="38" t="s">
        <v>60</v>
      </c>
      <c r="CA71" s="38" t="s">
        <v>60</v>
      </c>
      <c r="CB71" s="38" t="s">
        <v>60</v>
      </c>
      <c r="CC71" s="38" t="s">
        <v>60</v>
      </c>
      <c r="CH71" s="172" t="str">
        <f t="shared" si="6"/>
        <v>-</v>
      </c>
      <c r="CI71" s="172" t="str">
        <f t="shared" si="7"/>
        <v>-</v>
      </c>
      <c r="CJ71" s="48" t="str">
        <f t="shared" si="8"/>
        <v>-</v>
      </c>
      <c r="CK71" s="48" t="str">
        <f t="shared" si="9"/>
        <v>-</v>
      </c>
    </row>
    <row r="72" spans="1:89" s="48" customFormat="1" x14ac:dyDescent="0.25">
      <c r="A72" s="38" t="s">
        <v>60</v>
      </c>
      <c r="B72" s="38" t="s">
        <v>60</v>
      </c>
      <c r="C72" s="48" t="s">
        <v>42</v>
      </c>
      <c r="D72" s="38" t="s">
        <v>60</v>
      </c>
      <c r="E72" s="24">
        <v>10</v>
      </c>
      <c r="F72" s="24">
        <v>3</v>
      </c>
      <c r="G72" s="38" t="s">
        <v>60</v>
      </c>
      <c r="H72" s="38" t="s">
        <v>60</v>
      </c>
      <c r="I72" s="38" t="s">
        <v>60</v>
      </c>
      <c r="J72" s="38" t="s">
        <v>60</v>
      </c>
      <c r="K72" s="18"/>
      <c r="L72" s="38" t="s">
        <v>60</v>
      </c>
      <c r="M72" s="38" t="s">
        <v>60</v>
      </c>
      <c r="N72" s="38" t="s">
        <v>60</v>
      </c>
      <c r="O72" s="38" t="s">
        <v>60</v>
      </c>
      <c r="P72" s="38" t="s">
        <v>60</v>
      </c>
      <c r="Q72" s="38" t="s">
        <v>60</v>
      </c>
      <c r="R72" s="24"/>
      <c r="S72" s="24"/>
      <c r="T72" s="24"/>
      <c r="U72" s="137"/>
      <c r="V72" s="24"/>
      <c r="W72" s="24"/>
      <c r="X72" s="24"/>
      <c r="Y72" s="137"/>
      <c r="Z72" s="24"/>
      <c r="AA72" s="24"/>
      <c r="AB72" s="24"/>
      <c r="AC72" s="131"/>
      <c r="AG72" s="131"/>
      <c r="AK72" s="131"/>
      <c r="AL72" s="21" t="s">
        <v>60</v>
      </c>
      <c r="AM72" s="35"/>
      <c r="AN72" s="38" t="s">
        <v>60</v>
      </c>
      <c r="AO72" s="38" t="s">
        <v>60</v>
      </c>
      <c r="AP72" s="38" t="s">
        <v>60</v>
      </c>
      <c r="AQ72" s="38" t="s">
        <v>60</v>
      </c>
      <c r="AR72" s="38" t="s">
        <v>60</v>
      </c>
      <c r="AS72" s="38" t="s">
        <v>60</v>
      </c>
      <c r="AT72" s="24"/>
      <c r="AU72" s="36"/>
      <c r="AV72" s="36"/>
      <c r="AW72" s="128"/>
      <c r="AY72" s="35"/>
      <c r="BA72" s="131"/>
      <c r="BB72" s="49"/>
      <c r="BC72" s="24"/>
      <c r="BD72" s="49"/>
      <c r="BE72" s="135"/>
      <c r="BF72" s="49"/>
      <c r="BG72" s="49"/>
      <c r="BH72" s="49"/>
      <c r="BI72" s="135"/>
      <c r="BJ72" s="49"/>
      <c r="BK72" s="49"/>
      <c r="BL72" s="49"/>
      <c r="BM72" s="157"/>
      <c r="BN72" s="49"/>
      <c r="BO72" s="49"/>
      <c r="BP72" s="49"/>
      <c r="BQ72" s="135"/>
      <c r="BR72" s="50"/>
      <c r="BS72" s="38" t="s">
        <v>60</v>
      </c>
      <c r="BT72" s="38" t="s">
        <v>60</v>
      </c>
      <c r="BU72" s="38" t="s">
        <v>60</v>
      </c>
      <c r="BV72" s="38" t="s">
        <v>60</v>
      </c>
      <c r="BW72" s="38" t="s">
        <v>60</v>
      </c>
      <c r="BX72" s="38" t="s">
        <v>60</v>
      </c>
      <c r="BY72" s="38" t="s">
        <v>60</v>
      </c>
      <c r="BZ72" s="38" t="s">
        <v>60</v>
      </c>
      <c r="CA72" s="38" t="s">
        <v>60</v>
      </c>
      <c r="CB72" s="38" t="s">
        <v>60</v>
      </c>
      <c r="CC72" s="38" t="s">
        <v>60</v>
      </c>
      <c r="CH72" s="172" t="str">
        <f t="shared" si="6"/>
        <v>-</v>
      </c>
      <c r="CI72" s="172" t="str">
        <f t="shared" si="7"/>
        <v>-</v>
      </c>
      <c r="CJ72" s="48" t="str">
        <f t="shared" si="8"/>
        <v>-</v>
      </c>
      <c r="CK72" s="48" t="str">
        <f t="shared" si="9"/>
        <v>-</v>
      </c>
    </row>
    <row r="73" spans="1:89" s="48" customFormat="1" x14ac:dyDescent="0.25">
      <c r="A73" s="38" t="s">
        <v>60</v>
      </c>
      <c r="B73" s="38" t="s">
        <v>60</v>
      </c>
      <c r="C73" s="48" t="s">
        <v>42</v>
      </c>
      <c r="D73" s="38" t="s">
        <v>60</v>
      </c>
      <c r="E73" s="24">
        <v>10</v>
      </c>
      <c r="F73" s="24">
        <v>4</v>
      </c>
      <c r="G73" s="38" t="s">
        <v>60</v>
      </c>
      <c r="H73" s="38" t="s">
        <v>60</v>
      </c>
      <c r="I73" s="38" t="s">
        <v>60</v>
      </c>
      <c r="J73" s="38" t="s">
        <v>60</v>
      </c>
      <c r="K73" s="18"/>
      <c r="L73" s="38" t="s">
        <v>60</v>
      </c>
      <c r="M73" s="38" t="s">
        <v>60</v>
      </c>
      <c r="N73" s="38" t="s">
        <v>60</v>
      </c>
      <c r="O73" s="38" t="s">
        <v>60</v>
      </c>
      <c r="P73" s="38" t="s">
        <v>60</v>
      </c>
      <c r="Q73" s="38" t="s">
        <v>60</v>
      </c>
      <c r="R73" s="24"/>
      <c r="S73" s="24"/>
      <c r="T73" s="24"/>
      <c r="U73" s="137"/>
      <c r="V73" s="24"/>
      <c r="W73" s="24"/>
      <c r="X73" s="24"/>
      <c r="Y73" s="137"/>
      <c r="Z73" s="24"/>
      <c r="AA73" s="24"/>
      <c r="AB73" s="24"/>
      <c r="AC73" s="131"/>
      <c r="AG73" s="131"/>
      <c r="AK73" s="131"/>
      <c r="AL73" s="21" t="s">
        <v>60</v>
      </c>
      <c r="AM73" s="35"/>
      <c r="AN73" s="38" t="s">
        <v>60</v>
      </c>
      <c r="AO73" s="38" t="s">
        <v>60</v>
      </c>
      <c r="AP73" s="38" t="s">
        <v>60</v>
      </c>
      <c r="AQ73" s="38" t="s">
        <v>60</v>
      </c>
      <c r="AR73" s="38" t="s">
        <v>60</v>
      </c>
      <c r="AS73" s="38" t="s">
        <v>60</v>
      </c>
      <c r="AT73" s="24"/>
      <c r="AU73" s="36"/>
      <c r="AV73" s="36"/>
      <c r="AW73" s="128"/>
      <c r="AY73" s="35"/>
      <c r="BA73" s="131"/>
      <c r="BB73" s="49"/>
      <c r="BC73" s="24"/>
      <c r="BD73" s="49"/>
      <c r="BE73" s="135"/>
      <c r="BF73" s="49"/>
      <c r="BG73" s="49"/>
      <c r="BH73" s="49"/>
      <c r="BI73" s="135"/>
      <c r="BJ73" s="49"/>
      <c r="BK73" s="49"/>
      <c r="BL73" s="49"/>
      <c r="BM73" s="157"/>
      <c r="BN73" s="49"/>
      <c r="BO73" s="49"/>
      <c r="BP73" s="49"/>
      <c r="BQ73" s="135"/>
      <c r="BR73" s="50"/>
      <c r="BS73" s="38" t="s">
        <v>60</v>
      </c>
      <c r="BT73" s="38" t="s">
        <v>60</v>
      </c>
      <c r="BU73" s="38" t="s">
        <v>60</v>
      </c>
      <c r="BV73" s="38" t="s">
        <v>60</v>
      </c>
      <c r="BW73" s="38" t="s">
        <v>60</v>
      </c>
      <c r="BX73" s="38" t="s">
        <v>60</v>
      </c>
      <c r="BY73" s="38" t="s">
        <v>60</v>
      </c>
      <c r="BZ73" s="38" t="s">
        <v>60</v>
      </c>
      <c r="CA73" s="38" t="s">
        <v>60</v>
      </c>
      <c r="CB73" s="38" t="s">
        <v>60</v>
      </c>
      <c r="CC73" s="38" t="s">
        <v>60</v>
      </c>
      <c r="CH73" s="172" t="str">
        <f t="shared" si="6"/>
        <v>-</v>
      </c>
      <c r="CI73" s="172" t="str">
        <f t="shared" si="7"/>
        <v>-</v>
      </c>
      <c r="CJ73" s="48" t="str">
        <f t="shared" si="8"/>
        <v>-</v>
      </c>
      <c r="CK73" s="48" t="str">
        <f t="shared" si="9"/>
        <v>-</v>
      </c>
    </row>
    <row r="74" spans="1:89" s="48" customFormat="1" x14ac:dyDescent="0.25">
      <c r="A74" s="38" t="s">
        <v>60</v>
      </c>
      <c r="B74" s="38" t="s">
        <v>60</v>
      </c>
      <c r="C74" s="48" t="s">
        <v>42</v>
      </c>
      <c r="D74" s="38" t="s">
        <v>60</v>
      </c>
      <c r="E74" s="24">
        <v>10</v>
      </c>
      <c r="F74" s="24">
        <v>5</v>
      </c>
      <c r="G74" s="38" t="s">
        <v>60</v>
      </c>
      <c r="H74" s="38" t="s">
        <v>60</v>
      </c>
      <c r="I74" s="38" t="s">
        <v>60</v>
      </c>
      <c r="J74" s="38" t="s">
        <v>60</v>
      </c>
      <c r="K74" s="18"/>
      <c r="L74" s="38" t="s">
        <v>60</v>
      </c>
      <c r="M74" s="38" t="s">
        <v>60</v>
      </c>
      <c r="N74" s="38" t="s">
        <v>60</v>
      </c>
      <c r="O74" s="38" t="s">
        <v>60</v>
      </c>
      <c r="P74" s="38" t="s">
        <v>60</v>
      </c>
      <c r="Q74" s="38" t="s">
        <v>60</v>
      </c>
      <c r="R74" s="24"/>
      <c r="S74" s="24"/>
      <c r="T74" s="24"/>
      <c r="U74" s="137"/>
      <c r="V74" s="24"/>
      <c r="W74" s="24"/>
      <c r="X74" s="24"/>
      <c r="Y74" s="137"/>
      <c r="Z74" s="24"/>
      <c r="AA74" s="24"/>
      <c r="AB74" s="24"/>
      <c r="AC74" s="131"/>
      <c r="AG74" s="131"/>
      <c r="AK74" s="131"/>
      <c r="AL74" s="21" t="s">
        <v>60</v>
      </c>
      <c r="AM74" s="35"/>
      <c r="AN74" s="38" t="s">
        <v>60</v>
      </c>
      <c r="AO74" s="38" t="s">
        <v>60</v>
      </c>
      <c r="AP74" s="38" t="s">
        <v>60</v>
      </c>
      <c r="AQ74" s="38" t="s">
        <v>60</v>
      </c>
      <c r="AR74" s="38" t="s">
        <v>60</v>
      </c>
      <c r="AS74" s="38" t="s">
        <v>60</v>
      </c>
      <c r="AT74" s="24"/>
      <c r="AU74" s="36"/>
      <c r="AV74" s="36"/>
      <c r="AW74" s="128"/>
      <c r="AY74" s="35"/>
      <c r="BA74" s="131"/>
      <c r="BB74" s="49"/>
      <c r="BC74" s="24"/>
      <c r="BD74" s="49"/>
      <c r="BE74" s="135"/>
      <c r="BF74" s="49"/>
      <c r="BG74" s="49"/>
      <c r="BH74" s="49"/>
      <c r="BI74" s="135"/>
      <c r="BJ74" s="49"/>
      <c r="BK74" s="49"/>
      <c r="BL74" s="49"/>
      <c r="BM74" s="157"/>
      <c r="BN74" s="49"/>
      <c r="BO74" s="49"/>
      <c r="BP74" s="49"/>
      <c r="BQ74" s="135"/>
      <c r="BR74" s="50"/>
      <c r="BS74" s="38" t="s">
        <v>60</v>
      </c>
      <c r="BT74" s="38" t="s">
        <v>60</v>
      </c>
      <c r="BU74" s="38" t="s">
        <v>60</v>
      </c>
      <c r="BV74" s="38" t="s">
        <v>60</v>
      </c>
      <c r="BW74" s="38" t="s">
        <v>60</v>
      </c>
      <c r="BX74" s="38" t="s">
        <v>60</v>
      </c>
      <c r="BY74" s="38" t="s">
        <v>60</v>
      </c>
      <c r="BZ74" s="38" t="s">
        <v>60</v>
      </c>
      <c r="CA74" s="38" t="s">
        <v>60</v>
      </c>
      <c r="CB74" s="38" t="s">
        <v>60</v>
      </c>
      <c r="CC74" s="38" t="s">
        <v>60</v>
      </c>
      <c r="CH74" s="172" t="str">
        <f t="shared" si="6"/>
        <v>-</v>
      </c>
      <c r="CI74" s="172" t="str">
        <f t="shared" si="7"/>
        <v>-</v>
      </c>
      <c r="CJ74" s="48" t="str">
        <f t="shared" si="8"/>
        <v>-</v>
      </c>
      <c r="CK74" s="48" t="str">
        <f t="shared" si="9"/>
        <v>-</v>
      </c>
    </row>
    <row r="75" spans="1:89" s="48" customFormat="1" x14ac:dyDescent="0.25">
      <c r="A75" s="38" t="s">
        <v>60</v>
      </c>
      <c r="B75" s="38" t="s">
        <v>60</v>
      </c>
      <c r="C75" s="48" t="s">
        <v>42</v>
      </c>
      <c r="D75" s="38" t="s">
        <v>60</v>
      </c>
      <c r="E75" s="24">
        <v>10</v>
      </c>
      <c r="F75" s="24">
        <v>6</v>
      </c>
      <c r="G75" s="38" t="s">
        <v>60</v>
      </c>
      <c r="H75" s="38" t="s">
        <v>60</v>
      </c>
      <c r="I75" s="38" t="s">
        <v>60</v>
      </c>
      <c r="J75" s="38" t="s">
        <v>60</v>
      </c>
      <c r="K75" s="18"/>
      <c r="L75" s="38" t="s">
        <v>60</v>
      </c>
      <c r="M75" s="38" t="s">
        <v>60</v>
      </c>
      <c r="N75" s="38" t="s">
        <v>60</v>
      </c>
      <c r="O75" s="38" t="s">
        <v>60</v>
      </c>
      <c r="P75" s="38" t="s">
        <v>60</v>
      </c>
      <c r="Q75" s="38" t="s">
        <v>60</v>
      </c>
      <c r="R75" s="24"/>
      <c r="S75" s="24"/>
      <c r="T75" s="24"/>
      <c r="U75" s="137"/>
      <c r="V75" s="24"/>
      <c r="W75" s="24"/>
      <c r="X75" s="24"/>
      <c r="Y75" s="137"/>
      <c r="Z75" s="24"/>
      <c r="AA75" s="24"/>
      <c r="AB75" s="24"/>
      <c r="AC75" s="131"/>
      <c r="AG75" s="131"/>
      <c r="AK75" s="131"/>
      <c r="AL75" s="21" t="s">
        <v>60</v>
      </c>
      <c r="AM75" s="35"/>
      <c r="AN75" s="38" t="s">
        <v>60</v>
      </c>
      <c r="AO75" s="38" t="s">
        <v>60</v>
      </c>
      <c r="AP75" s="38" t="s">
        <v>60</v>
      </c>
      <c r="AQ75" s="38" t="s">
        <v>60</v>
      </c>
      <c r="AR75" s="38" t="s">
        <v>60</v>
      </c>
      <c r="AS75" s="38" t="s">
        <v>60</v>
      </c>
      <c r="AT75" s="24"/>
      <c r="AU75" s="36"/>
      <c r="AV75" s="36"/>
      <c r="AW75" s="128"/>
      <c r="AY75" s="35"/>
      <c r="BA75" s="131"/>
      <c r="BB75" s="49"/>
      <c r="BC75" s="24"/>
      <c r="BD75" s="49"/>
      <c r="BE75" s="135"/>
      <c r="BF75" s="49"/>
      <c r="BG75" s="49"/>
      <c r="BH75" s="49"/>
      <c r="BI75" s="135"/>
      <c r="BJ75" s="49"/>
      <c r="BK75" s="49"/>
      <c r="BL75" s="49"/>
      <c r="BM75" s="157"/>
      <c r="BN75" s="49"/>
      <c r="BO75" s="49"/>
      <c r="BP75" s="49"/>
      <c r="BQ75" s="135"/>
      <c r="BR75" s="50"/>
      <c r="BS75" s="38" t="s">
        <v>60</v>
      </c>
      <c r="BT75" s="38" t="s">
        <v>60</v>
      </c>
      <c r="BU75" s="38" t="s">
        <v>60</v>
      </c>
      <c r="BV75" s="38" t="s">
        <v>60</v>
      </c>
      <c r="BW75" s="38" t="s">
        <v>60</v>
      </c>
      <c r="BX75" s="38" t="s">
        <v>60</v>
      </c>
      <c r="BY75" s="38" t="s">
        <v>60</v>
      </c>
      <c r="BZ75" s="38" t="s">
        <v>60</v>
      </c>
      <c r="CA75" s="38" t="s">
        <v>60</v>
      </c>
      <c r="CB75" s="38" t="s">
        <v>60</v>
      </c>
      <c r="CC75" s="38" t="s">
        <v>60</v>
      </c>
      <c r="CH75" s="172" t="str">
        <f t="shared" si="6"/>
        <v>-</v>
      </c>
      <c r="CI75" s="172" t="str">
        <f t="shared" si="7"/>
        <v>-</v>
      </c>
      <c r="CJ75" s="48" t="str">
        <f t="shared" si="8"/>
        <v>-</v>
      </c>
      <c r="CK75" s="48" t="str">
        <f t="shared" si="9"/>
        <v>-</v>
      </c>
    </row>
    <row r="76" spans="1:89" s="56" customFormat="1" x14ac:dyDescent="0.25">
      <c r="A76" s="57" t="s">
        <v>60</v>
      </c>
      <c r="B76" s="57" t="s">
        <v>60</v>
      </c>
      <c r="C76" s="56" t="s">
        <v>42</v>
      </c>
      <c r="D76" s="57" t="s">
        <v>60</v>
      </c>
      <c r="E76" s="57">
        <v>10</v>
      </c>
      <c r="F76" s="57">
        <v>7</v>
      </c>
      <c r="G76" s="57" t="s">
        <v>60</v>
      </c>
      <c r="H76" s="57" t="s">
        <v>60</v>
      </c>
      <c r="I76" s="57" t="s">
        <v>60</v>
      </c>
      <c r="J76" s="57" t="s">
        <v>60</v>
      </c>
      <c r="K76" s="19"/>
      <c r="L76" s="57" t="s">
        <v>60</v>
      </c>
      <c r="M76" s="57" t="s">
        <v>60</v>
      </c>
      <c r="N76" s="57" t="s">
        <v>60</v>
      </c>
      <c r="O76" s="57" t="s">
        <v>60</v>
      </c>
      <c r="P76" s="57" t="s">
        <v>60</v>
      </c>
      <c r="Q76" s="57" t="s">
        <v>60</v>
      </c>
      <c r="R76" s="57"/>
      <c r="S76" s="57"/>
      <c r="T76" s="57"/>
      <c r="U76" s="138"/>
      <c r="V76" s="57"/>
      <c r="W76" s="57"/>
      <c r="X76" s="57"/>
      <c r="Y76" s="138"/>
      <c r="Z76" s="57"/>
      <c r="AA76" s="57"/>
      <c r="AB76" s="57"/>
      <c r="AC76" s="129"/>
      <c r="AG76" s="129"/>
      <c r="AK76" s="129"/>
      <c r="AL76" s="58" t="s">
        <v>60</v>
      </c>
      <c r="AM76" s="19"/>
      <c r="AN76" s="57" t="s">
        <v>60</v>
      </c>
      <c r="AO76" s="57" t="s">
        <v>60</v>
      </c>
      <c r="AP76" s="57" t="s">
        <v>60</v>
      </c>
      <c r="AQ76" s="57" t="s">
        <v>60</v>
      </c>
      <c r="AR76" s="57" t="s">
        <v>60</v>
      </c>
      <c r="AS76" s="57" t="s">
        <v>60</v>
      </c>
      <c r="AT76" s="57"/>
      <c r="AW76" s="129"/>
      <c r="AY76" s="19"/>
      <c r="BA76" s="129"/>
      <c r="BB76" s="59"/>
      <c r="BC76" s="57"/>
      <c r="BD76" s="59"/>
      <c r="BE76" s="136"/>
      <c r="BF76" s="59"/>
      <c r="BG76" s="59"/>
      <c r="BH76" s="59"/>
      <c r="BI76" s="136"/>
      <c r="BJ76" s="59"/>
      <c r="BK76" s="59"/>
      <c r="BL76" s="59"/>
      <c r="BM76" s="157"/>
      <c r="BN76" s="59"/>
      <c r="BO76" s="59"/>
      <c r="BP76" s="59"/>
      <c r="BQ76" s="136"/>
      <c r="BR76" s="60"/>
      <c r="BS76" s="57" t="s">
        <v>60</v>
      </c>
      <c r="BT76" s="57" t="s">
        <v>60</v>
      </c>
      <c r="BU76" s="57" t="s">
        <v>60</v>
      </c>
      <c r="BV76" s="57" t="s">
        <v>60</v>
      </c>
      <c r="BW76" s="57" t="s">
        <v>60</v>
      </c>
      <c r="BX76" s="57" t="s">
        <v>60</v>
      </c>
      <c r="BY76" s="57" t="s">
        <v>60</v>
      </c>
      <c r="BZ76" s="57" t="s">
        <v>60</v>
      </c>
      <c r="CA76" s="57" t="s">
        <v>60</v>
      </c>
      <c r="CB76" s="57" t="s">
        <v>60</v>
      </c>
      <c r="CC76" s="57" t="s">
        <v>60</v>
      </c>
      <c r="CH76" s="172" t="str">
        <f t="shared" si="6"/>
        <v>-</v>
      </c>
      <c r="CI76" s="172" t="str">
        <f t="shared" si="7"/>
        <v>-</v>
      </c>
      <c r="CJ76" s="48" t="str">
        <f t="shared" si="8"/>
        <v>-</v>
      </c>
      <c r="CK76" s="48" t="str">
        <f t="shared" si="9"/>
        <v>-</v>
      </c>
    </row>
    <row r="77" spans="1:89" s="48" customFormat="1" x14ac:dyDescent="0.25">
      <c r="A77" s="46">
        <v>42510</v>
      </c>
      <c r="B77" s="47" t="str">
        <f t="shared" ref="B77:B108" si="10">RIGHT(YEAR(A77),2)&amp;TEXT(A77-DATE(YEAR(A77),1,0),"000")</f>
        <v>16141</v>
      </c>
      <c r="C77" s="48" t="s">
        <v>42</v>
      </c>
      <c r="D77" s="48" t="s">
        <v>86</v>
      </c>
      <c r="E77" s="24">
        <v>11</v>
      </c>
      <c r="F77" s="24">
        <v>1</v>
      </c>
      <c r="G77" s="24" t="s">
        <v>25</v>
      </c>
      <c r="H77" s="24">
        <v>743</v>
      </c>
      <c r="I77" s="24">
        <f>H77-600</f>
        <v>143</v>
      </c>
      <c r="J77" s="21" t="s">
        <v>67</v>
      </c>
      <c r="K77" s="18"/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/>
      <c r="S77" s="38"/>
      <c r="T77" s="38"/>
      <c r="U77" s="130"/>
      <c r="V77" s="38"/>
      <c r="W77" s="38"/>
      <c r="X77" s="38"/>
      <c r="Y77" s="130"/>
      <c r="Z77" s="38"/>
      <c r="AA77" s="38"/>
      <c r="AB77" s="38"/>
      <c r="AC77" s="131"/>
      <c r="AG77" s="131"/>
      <c r="AK77" s="131"/>
      <c r="AL77" s="21">
        <v>0</v>
      </c>
      <c r="AM77" s="35"/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38"/>
      <c r="AU77" s="36"/>
      <c r="AV77" s="36"/>
      <c r="AW77" s="128"/>
      <c r="AY77" s="35"/>
      <c r="BA77" s="131"/>
      <c r="BB77" s="49"/>
      <c r="BC77" s="24"/>
      <c r="BD77" s="49"/>
      <c r="BE77" s="135"/>
      <c r="BF77" s="49"/>
      <c r="BG77" s="49"/>
      <c r="BH77" s="49"/>
      <c r="BI77" s="135"/>
      <c r="BJ77" s="49"/>
      <c r="BK77" s="49"/>
      <c r="BL77" s="49"/>
      <c r="BM77" s="157"/>
      <c r="BN77" s="35"/>
      <c r="BO77" s="24"/>
      <c r="BP77" s="24"/>
      <c r="BQ77" s="137"/>
      <c r="BR77" s="21"/>
      <c r="BS77" s="24">
        <v>67.599999999999994</v>
      </c>
      <c r="BT77" s="24">
        <v>68.2</v>
      </c>
      <c r="BU77" s="24">
        <v>1013.6</v>
      </c>
      <c r="BV77" s="24">
        <v>1014.6</v>
      </c>
      <c r="BW77" s="24" t="s">
        <v>66</v>
      </c>
      <c r="BX77" s="24">
        <v>0</v>
      </c>
      <c r="BY77" s="18">
        <v>6.3</v>
      </c>
      <c r="BZ77" s="38">
        <v>2</v>
      </c>
      <c r="CA77" s="38" t="s">
        <v>68</v>
      </c>
      <c r="CB77" s="38">
        <v>14</v>
      </c>
      <c r="CH77" s="172">
        <f t="shared" si="6"/>
        <v>0</v>
      </c>
      <c r="CI77" s="172">
        <f t="shared" si="7"/>
        <v>0</v>
      </c>
      <c r="CJ77" s="48">
        <f t="shared" si="8"/>
        <v>0</v>
      </c>
      <c r="CK77" s="48">
        <f t="shared" si="9"/>
        <v>0</v>
      </c>
    </row>
    <row r="78" spans="1:89" s="48" customFormat="1" x14ac:dyDescent="0.25">
      <c r="A78" s="46">
        <v>42510</v>
      </c>
      <c r="B78" s="47" t="str">
        <f t="shared" si="10"/>
        <v>16141</v>
      </c>
      <c r="C78" s="48" t="s">
        <v>42</v>
      </c>
      <c r="D78" s="48" t="s">
        <v>86</v>
      </c>
      <c r="E78" s="24">
        <v>11</v>
      </c>
      <c r="F78" s="24">
        <v>2</v>
      </c>
      <c r="G78" s="24" t="s">
        <v>25</v>
      </c>
      <c r="H78" s="24">
        <v>726</v>
      </c>
      <c r="I78" s="24">
        <f t="shared" ref="I78:I108" si="11">H78-600</f>
        <v>126</v>
      </c>
      <c r="J78" s="21" t="s">
        <v>67</v>
      </c>
      <c r="K78" s="18"/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/>
      <c r="S78" s="38"/>
      <c r="T78" s="38"/>
      <c r="U78" s="130"/>
      <c r="V78" s="38"/>
      <c r="W78" s="38"/>
      <c r="X78" s="38"/>
      <c r="Y78" s="130"/>
      <c r="Z78" s="38"/>
      <c r="AA78" s="38"/>
      <c r="AB78" s="38"/>
      <c r="AC78" s="131"/>
      <c r="AG78" s="131"/>
      <c r="AK78" s="131"/>
      <c r="AL78" s="21">
        <v>0</v>
      </c>
      <c r="AM78" s="35"/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38"/>
      <c r="AU78" s="36"/>
      <c r="AV78" s="36"/>
      <c r="AW78" s="128"/>
      <c r="AY78" s="35"/>
      <c r="BA78" s="131"/>
      <c r="BB78" s="49"/>
      <c r="BC78" s="24"/>
      <c r="BD78" s="49"/>
      <c r="BE78" s="135"/>
      <c r="BF78" s="49"/>
      <c r="BG78" s="49"/>
      <c r="BH78" s="49"/>
      <c r="BI78" s="135"/>
      <c r="BJ78" s="49"/>
      <c r="BK78" s="49"/>
      <c r="BL78" s="49"/>
      <c r="BM78" s="157"/>
      <c r="BN78" s="35"/>
      <c r="BO78" s="24"/>
      <c r="BP78" s="24"/>
      <c r="BQ78" s="137"/>
      <c r="BR78" s="21"/>
      <c r="BS78" s="24">
        <v>67.599999999999994</v>
      </c>
      <c r="BT78" s="24">
        <v>68.2</v>
      </c>
      <c r="BU78" s="24">
        <v>1013.6</v>
      </c>
      <c r="BV78" s="24">
        <v>1014.6</v>
      </c>
      <c r="BW78" s="24" t="s">
        <v>66</v>
      </c>
      <c r="BX78" s="24">
        <v>0</v>
      </c>
      <c r="BY78" s="18">
        <v>5.8</v>
      </c>
      <c r="BZ78" s="38">
        <v>2</v>
      </c>
      <c r="CA78" s="38" t="s">
        <v>67</v>
      </c>
      <c r="CB78" s="38">
        <v>14</v>
      </c>
      <c r="CH78" s="172">
        <f t="shared" si="6"/>
        <v>0</v>
      </c>
      <c r="CI78" s="172">
        <f t="shared" si="7"/>
        <v>0</v>
      </c>
      <c r="CJ78" s="48">
        <f t="shared" si="8"/>
        <v>0</v>
      </c>
      <c r="CK78" s="48">
        <f t="shared" si="9"/>
        <v>0</v>
      </c>
    </row>
    <row r="79" spans="1:89" s="48" customFormat="1" x14ac:dyDescent="0.25">
      <c r="A79" s="46">
        <v>42510</v>
      </c>
      <c r="B79" s="47" t="str">
        <f t="shared" si="10"/>
        <v>16141</v>
      </c>
      <c r="C79" s="48" t="s">
        <v>42</v>
      </c>
      <c r="D79" s="48" t="s">
        <v>86</v>
      </c>
      <c r="E79" s="24">
        <v>11</v>
      </c>
      <c r="F79" s="24">
        <v>3</v>
      </c>
      <c r="G79" s="24" t="s">
        <v>25</v>
      </c>
      <c r="H79" s="24">
        <v>714</v>
      </c>
      <c r="I79" s="24">
        <f t="shared" si="11"/>
        <v>114</v>
      </c>
      <c r="J79" s="21" t="s">
        <v>67</v>
      </c>
      <c r="K79" s="18"/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/>
      <c r="S79" s="38"/>
      <c r="T79" s="38"/>
      <c r="U79" s="130"/>
      <c r="V79" s="38"/>
      <c r="W79" s="38"/>
      <c r="X79" s="38"/>
      <c r="Y79" s="130"/>
      <c r="Z79" s="38"/>
      <c r="AA79" s="38"/>
      <c r="AB79" s="38"/>
      <c r="AC79" s="131"/>
      <c r="AG79" s="131"/>
      <c r="AK79" s="131"/>
      <c r="AL79" s="21">
        <v>0</v>
      </c>
      <c r="AM79" s="35"/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38"/>
      <c r="AU79" s="36"/>
      <c r="AV79" s="36"/>
      <c r="AW79" s="128"/>
      <c r="AY79" s="35"/>
      <c r="BA79" s="131"/>
      <c r="BB79" s="49"/>
      <c r="BC79" s="24"/>
      <c r="BD79" s="49"/>
      <c r="BE79" s="135"/>
      <c r="BF79" s="49"/>
      <c r="BG79" s="49"/>
      <c r="BH79" s="49"/>
      <c r="BI79" s="135"/>
      <c r="BJ79" s="49"/>
      <c r="BK79" s="49"/>
      <c r="BL79" s="49"/>
      <c r="BM79" s="157"/>
      <c r="BN79" s="35"/>
      <c r="BO79" s="24"/>
      <c r="BP79" s="24"/>
      <c r="BQ79" s="137"/>
      <c r="BR79" s="21"/>
      <c r="BS79" s="24">
        <v>67.599999999999994</v>
      </c>
      <c r="BT79" s="24">
        <v>68.2</v>
      </c>
      <c r="BU79" s="24">
        <v>1013.6</v>
      </c>
      <c r="BV79" s="24">
        <v>1014.6</v>
      </c>
      <c r="BW79" s="24" t="s">
        <v>66</v>
      </c>
      <c r="BX79" s="24">
        <v>0</v>
      </c>
      <c r="BY79" s="18">
        <v>4.0999999999999996</v>
      </c>
      <c r="BZ79" s="38">
        <v>2</v>
      </c>
      <c r="CA79" s="38" t="s">
        <v>67</v>
      </c>
      <c r="CB79" s="38">
        <v>14</v>
      </c>
      <c r="CH79" s="172">
        <f t="shared" si="6"/>
        <v>0</v>
      </c>
      <c r="CI79" s="172">
        <f t="shared" si="7"/>
        <v>0</v>
      </c>
      <c r="CJ79" s="48">
        <f t="shared" si="8"/>
        <v>0</v>
      </c>
      <c r="CK79" s="48">
        <f t="shared" si="9"/>
        <v>0</v>
      </c>
    </row>
    <row r="80" spans="1:89" s="48" customFormat="1" x14ac:dyDescent="0.25">
      <c r="A80" s="46">
        <v>42510</v>
      </c>
      <c r="B80" s="47" t="str">
        <f t="shared" si="10"/>
        <v>16141</v>
      </c>
      <c r="C80" s="48" t="s">
        <v>42</v>
      </c>
      <c r="D80" s="48" t="s">
        <v>86</v>
      </c>
      <c r="E80" s="24">
        <v>11</v>
      </c>
      <c r="F80" s="24">
        <v>4</v>
      </c>
      <c r="G80" s="24" t="s">
        <v>25</v>
      </c>
      <c r="H80" s="24">
        <v>653</v>
      </c>
      <c r="I80" s="24">
        <f t="shared" si="11"/>
        <v>53</v>
      </c>
      <c r="J80" s="21" t="s">
        <v>67</v>
      </c>
      <c r="K80" s="18"/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/>
      <c r="S80" s="38"/>
      <c r="T80" s="38"/>
      <c r="U80" s="130"/>
      <c r="V80" s="38"/>
      <c r="W80" s="38"/>
      <c r="X80" s="38"/>
      <c r="Y80" s="130"/>
      <c r="Z80" s="38"/>
      <c r="AA80" s="38"/>
      <c r="AB80" s="38"/>
      <c r="AC80" s="131"/>
      <c r="AG80" s="131"/>
      <c r="AK80" s="131"/>
      <c r="AL80" s="21">
        <v>0</v>
      </c>
      <c r="AM80" s="35"/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38"/>
      <c r="AU80" s="36"/>
      <c r="AV80" s="36"/>
      <c r="AW80" s="128"/>
      <c r="AY80" s="35"/>
      <c r="BA80" s="131"/>
      <c r="BB80" s="49"/>
      <c r="BC80" s="24"/>
      <c r="BD80" s="49"/>
      <c r="BE80" s="135"/>
      <c r="BF80" s="49"/>
      <c r="BG80" s="49"/>
      <c r="BH80" s="49"/>
      <c r="BI80" s="135"/>
      <c r="BJ80" s="49"/>
      <c r="BK80" s="49"/>
      <c r="BL80" s="49"/>
      <c r="BM80" s="157"/>
      <c r="BN80" s="35"/>
      <c r="BO80" s="24"/>
      <c r="BP80" s="24"/>
      <c r="BQ80" s="137"/>
      <c r="BR80" s="21"/>
      <c r="BS80" s="24">
        <v>67.599999999999994</v>
      </c>
      <c r="BT80" s="24">
        <v>68.2</v>
      </c>
      <c r="BU80" s="24">
        <v>1013.6</v>
      </c>
      <c r="BV80" s="24">
        <v>1014.6</v>
      </c>
      <c r="BW80" s="24" t="s">
        <v>66</v>
      </c>
      <c r="BX80" s="24">
        <v>1</v>
      </c>
      <c r="BY80" s="18">
        <v>4.7</v>
      </c>
      <c r="BZ80" s="38">
        <v>2</v>
      </c>
      <c r="CA80" s="38" t="s">
        <v>67</v>
      </c>
      <c r="CB80" s="38">
        <v>14</v>
      </c>
      <c r="CH80" s="172">
        <f t="shared" si="6"/>
        <v>0</v>
      </c>
      <c r="CI80" s="172">
        <f t="shared" si="7"/>
        <v>0</v>
      </c>
      <c r="CJ80" s="48">
        <f t="shared" si="8"/>
        <v>0</v>
      </c>
      <c r="CK80" s="48">
        <f t="shared" si="9"/>
        <v>0</v>
      </c>
    </row>
    <row r="81" spans="1:89" s="48" customFormat="1" x14ac:dyDescent="0.25">
      <c r="A81" s="46">
        <v>42510</v>
      </c>
      <c r="B81" s="47" t="str">
        <f t="shared" si="10"/>
        <v>16141</v>
      </c>
      <c r="C81" s="48" t="s">
        <v>42</v>
      </c>
      <c r="D81" s="48" t="s">
        <v>86</v>
      </c>
      <c r="E81" s="24">
        <v>11</v>
      </c>
      <c r="F81" s="24">
        <v>5</v>
      </c>
      <c r="G81" s="24" t="s">
        <v>25</v>
      </c>
      <c r="H81" s="24">
        <v>643</v>
      </c>
      <c r="I81" s="24">
        <f t="shared" si="11"/>
        <v>43</v>
      </c>
      <c r="J81" s="21" t="s">
        <v>67</v>
      </c>
      <c r="K81" s="18"/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/>
      <c r="S81" s="38"/>
      <c r="T81" s="38"/>
      <c r="U81" s="130"/>
      <c r="V81" s="38"/>
      <c r="W81" s="38"/>
      <c r="X81" s="38"/>
      <c r="Y81" s="130"/>
      <c r="Z81" s="38"/>
      <c r="AA81" s="38"/>
      <c r="AB81" s="38"/>
      <c r="AC81" s="131"/>
      <c r="AG81" s="131"/>
      <c r="AK81" s="131"/>
      <c r="AL81" s="21">
        <v>0</v>
      </c>
      <c r="AM81" s="35"/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38"/>
      <c r="AU81" s="38"/>
      <c r="AV81" s="38"/>
      <c r="AW81" s="128"/>
      <c r="AX81" s="38"/>
      <c r="AY81" s="35"/>
      <c r="BA81" s="131"/>
      <c r="BB81" s="49"/>
      <c r="BC81" s="40"/>
      <c r="BD81" s="52"/>
      <c r="BE81" s="135"/>
      <c r="BF81" s="49"/>
      <c r="BG81" s="49"/>
      <c r="BH81" s="49"/>
      <c r="BI81" s="135"/>
      <c r="BJ81" s="49"/>
      <c r="BK81" s="49"/>
      <c r="BL81" s="49"/>
      <c r="BM81" s="157"/>
      <c r="BN81" s="35"/>
      <c r="BO81" s="24"/>
      <c r="BP81" s="24"/>
      <c r="BQ81" s="137"/>
      <c r="BR81" s="21"/>
      <c r="BS81" s="24">
        <v>67.599999999999994</v>
      </c>
      <c r="BT81" s="24">
        <v>68.2</v>
      </c>
      <c r="BU81" s="24">
        <v>1013.6</v>
      </c>
      <c r="BV81" s="24">
        <v>1014.6</v>
      </c>
      <c r="BW81" s="24" t="s">
        <v>66</v>
      </c>
      <c r="BX81" s="24">
        <v>0</v>
      </c>
      <c r="BY81" s="18">
        <v>3.2</v>
      </c>
      <c r="BZ81" s="38">
        <v>2</v>
      </c>
      <c r="CA81" s="38" t="s">
        <v>67</v>
      </c>
      <c r="CB81" s="38">
        <v>14</v>
      </c>
      <c r="CH81" s="172">
        <f t="shared" si="6"/>
        <v>0</v>
      </c>
      <c r="CI81" s="172">
        <f t="shared" si="7"/>
        <v>0</v>
      </c>
      <c r="CJ81" s="48">
        <f t="shared" si="8"/>
        <v>0</v>
      </c>
      <c r="CK81" s="48">
        <f t="shared" si="9"/>
        <v>0</v>
      </c>
    </row>
    <row r="82" spans="1:89" s="48" customFormat="1" x14ac:dyDescent="0.25">
      <c r="A82" s="46">
        <v>42510</v>
      </c>
      <c r="B82" s="47" t="str">
        <f t="shared" si="10"/>
        <v>16141</v>
      </c>
      <c r="C82" s="48" t="s">
        <v>42</v>
      </c>
      <c r="D82" s="48" t="s">
        <v>86</v>
      </c>
      <c r="E82" s="24">
        <v>11</v>
      </c>
      <c r="F82" s="24">
        <v>6</v>
      </c>
      <c r="G82" s="24" t="s">
        <v>25</v>
      </c>
      <c r="H82" s="24">
        <v>631</v>
      </c>
      <c r="I82" s="24">
        <f t="shared" si="11"/>
        <v>31</v>
      </c>
      <c r="J82" s="20" t="s">
        <v>67</v>
      </c>
      <c r="K82" s="18"/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/>
      <c r="S82" s="24"/>
      <c r="T82" s="24"/>
      <c r="U82" s="137"/>
      <c r="V82" s="24"/>
      <c r="W82" s="24"/>
      <c r="X82" s="24"/>
      <c r="Y82" s="137"/>
      <c r="Z82" s="24"/>
      <c r="AA82" s="24"/>
      <c r="AB82" s="24"/>
      <c r="AC82" s="131"/>
      <c r="AG82" s="131"/>
      <c r="AK82" s="131"/>
      <c r="AL82" s="21">
        <v>0</v>
      </c>
      <c r="AM82" s="35"/>
      <c r="AN82" s="24">
        <v>0</v>
      </c>
      <c r="AO82" s="24">
        <v>0</v>
      </c>
      <c r="AP82" s="24">
        <v>0</v>
      </c>
      <c r="AQ82" s="24">
        <v>1</v>
      </c>
      <c r="AR82" s="24">
        <v>1</v>
      </c>
      <c r="AS82" s="24">
        <v>1</v>
      </c>
      <c r="AT82" s="24"/>
      <c r="AU82" s="36"/>
      <c r="AV82" s="24" t="s">
        <v>66</v>
      </c>
      <c r="AW82" s="137"/>
      <c r="AX82" s="24" t="s">
        <v>22</v>
      </c>
      <c r="AY82" s="24" t="s">
        <v>35</v>
      </c>
      <c r="AZ82" s="24">
        <v>151</v>
      </c>
      <c r="BA82" s="131"/>
      <c r="BB82" s="49"/>
      <c r="BC82" s="24"/>
      <c r="BD82" s="49"/>
      <c r="BE82" s="135"/>
      <c r="BF82" s="49"/>
      <c r="BG82" s="49"/>
      <c r="BH82" s="49"/>
      <c r="BI82" s="135"/>
      <c r="BJ82" s="49"/>
      <c r="BK82" s="49"/>
      <c r="BL82" s="49"/>
      <c r="BM82" s="157"/>
      <c r="BN82" s="35"/>
      <c r="BO82" s="24"/>
      <c r="BP82" s="24"/>
      <c r="BQ82" s="137"/>
      <c r="BR82" s="21">
        <v>1</v>
      </c>
      <c r="BS82" s="24">
        <v>67.599999999999994</v>
      </c>
      <c r="BT82" s="24">
        <v>68.2</v>
      </c>
      <c r="BU82" s="24">
        <v>1013.6</v>
      </c>
      <c r="BV82" s="24">
        <v>1014.6</v>
      </c>
      <c r="BW82" s="24" t="s">
        <v>66</v>
      </c>
      <c r="BX82" s="24">
        <v>1</v>
      </c>
      <c r="BY82" s="18">
        <v>1.7</v>
      </c>
      <c r="BZ82" s="38">
        <v>2</v>
      </c>
      <c r="CA82" s="38" t="s">
        <v>67</v>
      </c>
      <c r="CB82" s="38">
        <v>14</v>
      </c>
      <c r="CH82" s="172">
        <f t="shared" si="6"/>
        <v>0</v>
      </c>
      <c r="CI82" s="172">
        <f t="shared" si="7"/>
        <v>0</v>
      </c>
      <c r="CJ82" s="48">
        <f t="shared" si="8"/>
        <v>0</v>
      </c>
      <c r="CK82" s="48">
        <f t="shared" si="9"/>
        <v>0</v>
      </c>
    </row>
    <row r="83" spans="1:89" s="56" customFormat="1" x14ac:dyDescent="0.25">
      <c r="A83" s="54">
        <v>42510</v>
      </c>
      <c r="B83" s="55" t="str">
        <f t="shared" si="10"/>
        <v>16141</v>
      </c>
      <c r="C83" s="56" t="s">
        <v>42</v>
      </c>
      <c r="D83" s="48" t="s">
        <v>86</v>
      </c>
      <c r="E83" s="57">
        <v>11</v>
      </c>
      <c r="F83" s="57">
        <v>7</v>
      </c>
      <c r="G83" s="57" t="s">
        <v>25</v>
      </c>
      <c r="H83" s="57">
        <v>617</v>
      </c>
      <c r="I83" s="57">
        <f t="shared" si="11"/>
        <v>17</v>
      </c>
      <c r="J83" s="63" t="s">
        <v>67</v>
      </c>
      <c r="K83" s="19"/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/>
      <c r="S83" s="57"/>
      <c r="T83" s="57"/>
      <c r="U83" s="138"/>
      <c r="V83" s="57"/>
      <c r="W83" s="57"/>
      <c r="X83" s="57"/>
      <c r="Y83" s="138"/>
      <c r="Z83" s="57"/>
      <c r="AA83" s="57"/>
      <c r="AB83" s="57"/>
      <c r="AC83" s="129"/>
      <c r="AG83" s="129"/>
      <c r="AK83" s="129"/>
      <c r="AL83" s="58">
        <v>0</v>
      </c>
      <c r="AM83" s="19"/>
      <c r="AN83" s="57">
        <v>0</v>
      </c>
      <c r="AO83" s="57">
        <v>0</v>
      </c>
      <c r="AP83" s="57">
        <v>0</v>
      </c>
      <c r="AQ83" s="57">
        <v>1</v>
      </c>
      <c r="AR83" s="57">
        <v>1</v>
      </c>
      <c r="AS83" s="57">
        <v>1</v>
      </c>
      <c r="AT83" s="57"/>
      <c r="AV83" s="57" t="s">
        <v>66</v>
      </c>
      <c r="AW83" s="138"/>
      <c r="AX83" s="57" t="s">
        <v>22</v>
      </c>
      <c r="AY83" s="57" t="s">
        <v>22</v>
      </c>
      <c r="AZ83" s="57">
        <v>168</v>
      </c>
      <c r="BA83" s="129"/>
      <c r="BB83" s="59"/>
      <c r="BC83" s="57"/>
      <c r="BD83" s="59"/>
      <c r="BE83" s="136"/>
      <c r="BF83" s="59"/>
      <c r="BG83" s="59"/>
      <c r="BH83" s="59"/>
      <c r="BI83" s="136"/>
      <c r="BJ83" s="59"/>
      <c r="BK83" s="59"/>
      <c r="BL83" s="59"/>
      <c r="BM83" s="157"/>
      <c r="BN83" s="19"/>
      <c r="BO83" s="57"/>
      <c r="BP83" s="57"/>
      <c r="BQ83" s="138"/>
      <c r="BR83" s="58">
        <v>1</v>
      </c>
      <c r="BS83" s="24">
        <v>67.599999999999994</v>
      </c>
      <c r="BT83" s="24">
        <v>68.2</v>
      </c>
      <c r="BU83" s="24">
        <v>1013.6</v>
      </c>
      <c r="BV83" s="24">
        <v>1014.6</v>
      </c>
      <c r="BW83" s="57" t="s">
        <v>66</v>
      </c>
      <c r="BX83" s="57">
        <v>0</v>
      </c>
      <c r="BY83" s="61">
        <v>6.3</v>
      </c>
      <c r="BZ83" s="57">
        <v>2</v>
      </c>
      <c r="CA83" s="57" t="s">
        <v>67</v>
      </c>
      <c r="CB83" s="56">
        <v>14</v>
      </c>
      <c r="CH83" s="172">
        <f t="shared" si="6"/>
        <v>0</v>
      </c>
      <c r="CI83" s="172">
        <f t="shared" si="7"/>
        <v>0</v>
      </c>
      <c r="CJ83" s="48">
        <f t="shared" si="8"/>
        <v>0</v>
      </c>
      <c r="CK83" s="48">
        <f t="shared" si="9"/>
        <v>0</v>
      </c>
    </row>
    <row r="84" spans="1:89" s="48" customFormat="1" x14ac:dyDescent="0.25">
      <c r="A84" s="46">
        <v>42510</v>
      </c>
      <c r="B84" s="47" t="str">
        <f t="shared" si="10"/>
        <v>16141</v>
      </c>
      <c r="C84" s="48" t="s">
        <v>42</v>
      </c>
      <c r="D84" s="48" t="s">
        <v>24</v>
      </c>
      <c r="E84" s="24">
        <v>12</v>
      </c>
      <c r="F84" s="24">
        <v>1</v>
      </c>
      <c r="G84" s="24" t="s">
        <v>25</v>
      </c>
      <c r="H84" s="24">
        <v>621</v>
      </c>
      <c r="I84" s="24">
        <f t="shared" si="11"/>
        <v>21</v>
      </c>
      <c r="J84" s="20" t="s">
        <v>69</v>
      </c>
      <c r="K84" s="18"/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/>
      <c r="S84" s="24"/>
      <c r="T84" s="24"/>
      <c r="U84" s="137"/>
      <c r="V84" s="24"/>
      <c r="W84" s="24"/>
      <c r="X84" s="24"/>
      <c r="Y84" s="137"/>
      <c r="Z84" s="24"/>
      <c r="AA84" s="24"/>
      <c r="AB84" s="24"/>
      <c r="AC84" s="131"/>
      <c r="AG84" s="131"/>
      <c r="AK84" s="131"/>
      <c r="AL84" s="21">
        <v>0</v>
      </c>
      <c r="AM84" s="35"/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/>
      <c r="AU84" s="36"/>
      <c r="AV84" s="36"/>
      <c r="AW84" s="128"/>
      <c r="AY84" s="35"/>
      <c r="BA84" s="131"/>
      <c r="BB84" s="49"/>
      <c r="BC84" s="24"/>
      <c r="BD84" s="49"/>
      <c r="BE84" s="135"/>
      <c r="BF84" s="49"/>
      <c r="BG84" s="49"/>
      <c r="BH84" s="49"/>
      <c r="BI84" s="135"/>
      <c r="BJ84" s="49"/>
      <c r="BK84" s="49"/>
      <c r="BL84" s="49"/>
      <c r="BM84" s="157"/>
      <c r="BN84" s="35"/>
      <c r="BO84" s="24"/>
      <c r="BP84" s="24"/>
      <c r="BQ84" s="137"/>
      <c r="BR84" s="21"/>
      <c r="BS84" s="24">
        <v>68.900000000000006</v>
      </c>
      <c r="BT84" s="24">
        <v>70</v>
      </c>
      <c r="BU84" s="24">
        <v>1014.5</v>
      </c>
      <c r="BV84" s="24">
        <v>1014.9</v>
      </c>
      <c r="BW84" s="24">
        <v>0</v>
      </c>
      <c r="BX84" s="24">
        <v>1</v>
      </c>
      <c r="BY84" s="35">
        <v>2.1</v>
      </c>
      <c r="BZ84" s="35">
        <v>2</v>
      </c>
      <c r="CA84" s="24" t="s">
        <v>67</v>
      </c>
      <c r="CB84" s="38">
        <v>14</v>
      </c>
      <c r="CH84" s="172">
        <f t="shared" si="6"/>
        <v>0</v>
      </c>
      <c r="CI84" s="172">
        <f t="shared" si="7"/>
        <v>0</v>
      </c>
      <c r="CJ84" s="48">
        <f t="shared" si="8"/>
        <v>0</v>
      </c>
      <c r="CK84" s="48">
        <f t="shared" si="9"/>
        <v>0</v>
      </c>
    </row>
    <row r="85" spans="1:89" s="48" customFormat="1" x14ac:dyDescent="0.25">
      <c r="A85" s="93">
        <v>42510</v>
      </c>
      <c r="B85" s="47" t="str">
        <f t="shared" si="10"/>
        <v>16141</v>
      </c>
      <c r="C85" s="48" t="s">
        <v>42</v>
      </c>
      <c r="D85" s="48" t="s">
        <v>24</v>
      </c>
      <c r="E85" s="24">
        <v>12</v>
      </c>
      <c r="F85" s="24">
        <v>2</v>
      </c>
      <c r="G85" s="24" t="s">
        <v>25</v>
      </c>
      <c r="H85" s="24">
        <v>636</v>
      </c>
      <c r="I85" s="24">
        <f t="shared" si="11"/>
        <v>36</v>
      </c>
      <c r="J85" s="20" t="s">
        <v>69</v>
      </c>
      <c r="K85" s="18"/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/>
      <c r="S85" s="24"/>
      <c r="T85" s="24"/>
      <c r="U85" s="137"/>
      <c r="V85" s="24"/>
      <c r="W85" s="24"/>
      <c r="X85" s="24"/>
      <c r="Y85" s="137"/>
      <c r="Z85" s="24"/>
      <c r="AA85" s="24"/>
      <c r="AB85" s="24"/>
      <c r="AC85" s="131"/>
      <c r="AG85" s="131"/>
      <c r="AK85" s="131"/>
      <c r="AL85" s="21">
        <v>0</v>
      </c>
      <c r="AM85" s="35"/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/>
      <c r="AU85" s="36"/>
      <c r="AV85" s="36"/>
      <c r="AW85" s="128"/>
      <c r="AY85" s="35"/>
      <c r="BA85" s="131"/>
      <c r="BB85" s="49"/>
      <c r="BC85" s="24"/>
      <c r="BD85" s="49"/>
      <c r="BE85" s="135"/>
      <c r="BF85" s="49"/>
      <c r="BG85" s="49"/>
      <c r="BH85" s="49"/>
      <c r="BI85" s="135"/>
      <c r="BJ85" s="49"/>
      <c r="BK85" s="49"/>
      <c r="BL85" s="49"/>
      <c r="BM85" s="157"/>
      <c r="BN85" s="35"/>
      <c r="BO85" s="24"/>
      <c r="BP85" s="24"/>
      <c r="BQ85" s="137"/>
      <c r="BR85" s="21"/>
      <c r="BS85" s="38">
        <v>68.900000000000006</v>
      </c>
      <c r="BT85" s="38">
        <v>70</v>
      </c>
      <c r="BU85" s="38">
        <v>1014.5</v>
      </c>
      <c r="BV85" s="38">
        <v>1014.9</v>
      </c>
      <c r="BW85" s="38">
        <v>0</v>
      </c>
      <c r="BX85" s="38">
        <v>1</v>
      </c>
      <c r="BY85" s="18">
        <v>1</v>
      </c>
      <c r="BZ85" s="18">
        <v>2</v>
      </c>
      <c r="CA85" s="24" t="s">
        <v>67</v>
      </c>
      <c r="CB85" s="38">
        <v>14</v>
      </c>
      <c r="CH85" s="172">
        <f t="shared" si="6"/>
        <v>0</v>
      </c>
      <c r="CI85" s="172">
        <f t="shared" si="7"/>
        <v>0</v>
      </c>
      <c r="CJ85" s="48">
        <f t="shared" si="8"/>
        <v>0</v>
      </c>
      <c r="CK85" s="48">
        <f t="shared" si="9"/>
        <v>0</v>
      </c>
    </row>
    <row r="86" spans="1:89" s="48" customFormat="1" x14ac:dyDescent="0.25">
      <c r="A86" s="93">
        <v>42510</v>
      </c>
      <c r="B86" s="47" t="str">
        <f t="shared" si="10"/>
        <v>16141</v>
      </c>
      <c r="C86" s="48" t="s">
        <v>42</v>
      </c>
      <c r="D86" s="48" t="s">
        <v>24</v>
      </c>
      <c r="E86" s="24">
        <v>12</v>
      </c>
      <c r="F86" s="24">
        <v>3</v>
      </c>
      <c r="G86" s="24" t="s">
        <v>25</v>
      </c>
      <c r="H86" s="24">
        <v>646</v>
      </c>
      <c r="I86" s="24">
        <f t="shared" si="11"/>
        <v>46</v>
      </c>
      <c r="J86" s="20" t="s">
        <v>69</v>
      </c>
      <c r="K86" s="18"/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/>
      <c r="S86" s="24"/>
      <c r="T86" s="24"/>
      <c r="U86" s="137"/>
      <c r="V86" s="24"/>
      <c r="W86" s="24"/>
      <c r="X86" s="24"/>
      <c r="Y86" s="137"/>
      <c r="Z86" s="24"/>
      <c r="AA86" s="24"/>
      <c r="AB86" s="24"/>
      <c r="AC86" s="131"/>
      <c r="AG86" s="131"/>
      <c r="AK86" s="131"/>
      <c r="AL86" s="21">
        <v>0</v>
      </c>
      <c r="AM86" s="35"/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/>
      <c r="AU86" s="36"/>
      <c r="AV86" s="36"/>
      <c r="AW86" s="128"/>
      <c r="AY86" s="35"/>
      <c r="BA86" s="131"/>
      <c r="BB86" s="49"/>
      <c r="BC86" s="24"/>
      <c r="BD86" s="49"/>
      <c r="BE86" s="135"/>
      <c r="BF86" s="49"/>
      <c r="BG86" s="49"/>
      <c r="BH86" s="49"/>
      <c r="BI86" s="135"/>
      <c r="BJ86" s="49"/>
      <c r="BK86" s="49"/>
      <c r="BL86" s="49"/>
      <c r="BM86" s="157"/>
      <c r="BN86" s="35"/>
      <c r="BO86" s="24"/>
      <c r="BP86" s="24"/>
      <c r="BQ86" s="137"/>
      <c r="BR86" s="21"/>
      <c r="BS86" s="38">
        <v>68.900000000000006</v>
      </c>
      <c r="BT86" s="38">
        <v>70</v>
      </c>
      <c r="BU86" s="38">
        <v>1014.5</v>
      </c>
      <c r="BV86" s="38">
        <v>1014.9</v>
      </c>
      <c r="BW86" s="38">
        <v>0</v>
      </c>
      <c r="BX86" s="38">
        <v>1</v>
      </c>
      <c r="BY86" s="18">
        <v>5.2</v>
      </c>
      <c r="BZ86" s="18">
        <v>2</v>
      </c>
      <c r="CA86" s="24" t="s">
        <v>67</v>
      </c>
      <c r="CB86" s="38">
        <v>14</v>
      </c>
      <c r="CH86" s="172">
        <f t="shared" si="6"/>
        <v>0</v>
      </c>
      <c r="CI86" s="172">
        <f t="shared" si="7"/>
        <v>0</v>
      </c>
      <c r="CJ86" s="48">
        <f t="shared" si="8"/>
        <v>0</v>
      </c>
      <c r="CK86" s="48">
        <f t="shared" si="9"/>
        <v>0</v>
      </c>
    </row>
    <row r="87" spans="1:89" s="48" customFormat="1" x14ac:dyDescent="0.25">
      <c r="A87" s="93">
        <v>42510</v>
      </c>
      <c r="B87" s="47" t="str">
        <f t="shared" si="10"/>
        <v>16141</v>
      </c>
      <c r="C87" s="48" t="s">
        <v>42</v>
      </c>
      <c r="D87" s="48" t="s">
        <v>24</v>
      </c>
      <c r="E87" s="24">
        <v>12</v>
      </c>
      <c r="F87" s="24">
        <v>4</v>
      </c>
      <c r="G87" s="24" t="s">
        <v>25</v>
      </c>
      <c r="H87" s="24">
        <v>654</v>
      </c>
      <c r="I87" s="24">
        <f t="shared" si="11"/>
        <v>54</v>
      </c>
      <c r="J87" s="20" t="s">
        <v>69</v>
      </c>
      <c r="K87" s="18"/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/>
      <c r="S87" s="24"/>
      <c r="T87" s="24"/>
      <c r="U87" s="137"/>
      <c r="V87" s="24"/>
      <c r="W87" s="24"/>
      <c r="X87" s="24"/>
      <c r="Y87" s="137"/>
      <c r="Z87" s="24"/>
      <c r="AA87" s="24"/>
      <c r="AB87" s="24"/>
      <c r="AC87" s="131"/>
      <c r="AG87" s="131"/>
      <c r="AK87" s="131"/>
      <c r="AL87" s="21">
        <v>0</v>
      </c>
      <c r="AM87" s="35"/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/>
      <c r="AU87" s="36"/>
      <c r="AV87" s="36"/>
      <c r="AW87" s="128"/>
      <c r="AY87" s="35"/>
      <c r="BA87" s="131"/>
      <c r="BB87" s="49"/>
      <c r="BC87" s="24"/>
      <c r="BD87" s="49"/>
      <c r="BE87" s="135"/>
      <c r="BF87" s="49"/>
      <c r="BG87" s="49"/>
      <c r="BH87" s="49"/>
      <c r="BI87" s="135"/>
      <c r="BJ87" s="49"/>
      <c r="BK87" s="49"/>
      <c r="BL87" s="49"/>
      <c r="BM87" s="157"/>
      <c r="BN87" s="35"/>
      <c r="BO87" s="24"/>
      <c r="BP87" s="24"/>
      <c r="BQ87" s="137"/>
      <c r="BR87" s="21"/>
      <c r="BS87" s="38">
        <v>68.900000000000006</v>
      </c>
      <c r="BT87" s="38">
        <v>70</v>
      </c>
      <c r="BU87" s="38">
        <v>1014.5</v>
      </c>
      <c r="BV87" s="38">
        <v>1014.9</v>
      </c>
      <c r="BW87" s="38">
        <v>0</v>
      </c>
      <c r="BX87" s="38">
        <v>1</v>
      </c>
      <c r="BY87" s="18">
        <v>4.8</v>
      </c>
      <c r="BZ87" s="18">
        <v>2</v>
      </c>
      <c r="CA87" s="24" t="s">
        <v>67</v>
      </c>
      <c r="CB87" s="38">
        <v>14</v>
      </c>
      <c r="CH87" s="172">
        <f t="shared" si="6"/>
        <v>0</v>
      </c>
      <c r="CI87" s="172">
        <f t="shared" si="7"/>
        <v>0</v>
      </c>
      <c r="CJ87" s="48">
        <f t="shared" si="8"/>
        <v>0</v>
      </c>
      <c r="CK87" s="48">
        <f t="shared" si="9"/>
        <v>0</v>
      </c>
    </row>
    <row r="88" spans="1:89" s="48" customFormat="1" x14ac:dyDescent="0.25">
      <c r="A88" s="93">
        <v>42510</v>
      </c>
      <c r="B88" s="47" t="str">
        <f t="shared" si="10"/>
        <v>16141</v>
      </c>
      <c r="C88" s="48" t="s">
        <v>42</v>
      </c>
      <c r="D88" s="48" t="s">
        <v>24</v>
      </c>
      <c r="E88" s="24">
        <v>12</v>
      </c>
      <c r="F88" s="24">
        <v>5</v>
      </c>
      <c r="G88" s="24" t="s">
        <v>25</v>
      </c>
      <c r="H88" s="24">
        <v>703</v>
      </c>
      <c r="I88" s="24">
        <f t="shared" si="11"/>
        <v>103</v>
      </c>
      <c r="J88" s="20" t="s">
        <v>69</v>
      </c>
      <c r="K88" s="18"/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/>
      <c r="S88" s="24"/>
      <c r="T88" s="24"/>
      <c r="U88" s="137"/>
      <c r="V88" s="24"/>
      <c r="W88" s="24"/>
      <c r="X88" s="24"/>
      <c r="Y88" s="137"/>
      <c r="Z88" s="24"/>
      <c r="AA88" s="24"/>
      <c r="AB88" s="24"/>
      <c r="AC88" s="131"/>
      <c r="AG88" s="131"/>
      <c r="AK88" s="131"/>
      <c r="AL88" s="21">
        <v>0</v>
      </c>
      <c r="AM88" s="35"/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/>
      <c r="AU88" s="36"/>
      <c r="AV88" s="36"/>
      <c r="AW88" s="128"/>
      <c r="AX88" s="36"/>
      <c r="AY88" s="35"/>
      <c r="BA88" s="131"/>
      <c r="BB88" s="49"/>
      <c r="BC88" s="24"/>
      <c r="BD88" s="52"/>
      <c r="BE88" s="135"/>
      <c r="BF88" s="49"/>
      <c r="BG88" s="49"/>
      <c r="BH88" s="49"/>
      <c r="BI88" s="135"/>
      <c r="BJ88" s="49"/>
      <c r="BK88" s="49"/>
      <c r="BL88" s="49"/>
      <c r="BM88" s="157"/>
      <c r="BN88" s="35"/>
      <c r="BO88" s="24"/>
      <c r="BP88" s="24"/>
      <c r="BQ88" s="137"/>
      <c r="BR88" s="21"/>
      <c r="BS88" s="38">
        <v>68.900000000000006</v>
      </c>
      <c r="BT88" s="38">
        <v>70</v>
      </c>
      <c r="BU88" s="38">
        <v>1014.5</v>
      </c>
      <c r="BV88" s="38">
        <v>1014.9</v>
      </c>
      <c r="BW88" s="38">
        <v>0</v>
      </c>
      <c r="BX88" s="38">
        <v>1</v>
      </c>
      <c r="BY88" s="18">
        <v>0</v>
      </c>
      <c r="BZ88" s="18">
        <v>2</v>
      </c>
      <c r="CA88" s="24" t="s">
        <v>67</v>
      </c>
      <c r="CB88" s="38">
        <v>14</v>
      </c>
      <c r="CH88" s="172">
        <f t="shared" si="6"/>
        <v>0</v>
      </c>
      <c r="CI88" s="172">
        <f t="shared" si="7"/>
        <v>0</v>
      </c>
      <c r="CJ88" s="48">
        <f t="shared" si="8"/>
        <v>0</v>
      </c>
      <c r="CK88" s="48">
        <f t="shared" si="9"/>
        <v>0</v>
      </c>
    </row>
    <row r="89" spans="1:89" s="48" customFormat="1" x14ac:dyDescent="0.25">
      <c r="A89" s="93">
        <v>42510</v>
      </c>
      <c r="B89" s="47" t="str">
        <f t="shared" si="10"/>
        <v>16141</v>
      </c>
      <c r="C89" s="48" t="s">
        <v>42</v>
      </c>
      <c r="D89" s="48" t="s">
        <v>24</v>
      </c>
      <c r="E89" s="24">
        <v>12</v>
      </c>
      <c r="F89" s="24">
        <v>6</v>
      </c>
      <c r="G89" s="24" t="s">
        <v>25</v>
      </c>
      <c r="H89" s="24">
        <v>713</v>
      </c>
      <c r="I89" s="24">
        <f t="shared" si="11"/>
        <v>113</v>
      </c>
      <c r="J89" s="20" t="s">
        <v>69</v>
      </c>
      <c r="K89" s="18"/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/>
      <c r="S89" s="24"/>
      <c r="T89" s="24"/>
      <c r="U89" s="137"/>
      <c r="V89" s="24"/>
      <c r="W89" s="24"/>
      <c r="X89" s="24"/>
      <c r="Y89" s="137"/>
      <c r="Z89" s="24"/>
      <c r="AA89" s="24"/>
      <c r="AB89" s="24"/>
      <c r="AC89" s="131"/>
      <c r="AG89" s="131"/>
      <c r="AK89" s="131"/>
      <c r="AL89" s="21">
        <v>0</v>
      </c>
      <c r="AM89" s="35"/>
      <c r="AN89" s="24">
        <v>0</v>
      </c>
      <c r="AO89" s="24">
        <v>0</v>
      </c>
      <c r="AP89" s="24">
        <v>0</v>
      </c>
      <c r="AQ89" s="24" t="s">
        <v>59</v>
      </c>
      <c r="AR89" s="24">
        <v>0</v>
      </c>
      <c r="AS89" s="24">
        <v>0</v>
      </c>
      <c r="AT89" s="24" t="s">
        <v>66</v>
      </c>
      <c r="AU89" s="36" t="s">
        <v>66</v>
      </c>
      <c r="AV89" s="38" t="s">
        <v>66</v>
      </c>
      <c r="AW89" s="128"/>
      <c r="AX89" s="38" t="s">
        <v>128</v>
      </c>
      <c r="AY89" s="35" t="s">
        <v>42</v>
      </c>
      <c r="AZ89" s="48">
        <v>150</v>
      </c>
      <c r="BA89" s="131"/>
      <c r="BB89" s="49"/>
      <c r="BC89" s="24"/>
      <c r="BD89" s="49"/>
      <c r="BE89" s="135"/>
      <c r="BF89" s="49"/>
      <c r="BG89" s="49"/>
      <c r="BH89" s="49"/>
      <c r="BI89" s="135"/>
      <c r="BJ89" s="49"/>
      <c r="BK89" s="49"/>
      <c r="BL89" s="49"/>
      <c r="BM89" s="157"/>
      <c r="BN89" s="35"/>
      <c r="BO89" s="24"/>
      <c r="BP89" s="24"/>
      <c r="BQ89" s="137"/>
      <c r="BR89" s="21">
        <v>1</v>
      </c>
      <c r="BS89" s="38">
        <v>68.900000000000006</v>
      </c>
      <c r="BT89" s="38">
        <v>70</v>
      </c>
      <c r="BU89" s="38">
        <v>1014.5</v>
      </c>
      <c r="BV89" s="38">
        <v>1014.9</v>
      </c>
      <c r="BW89" s="38">
        <v>0</v>
      </c>
      <c r="BX89" s="38">
        <v>1</v>
      </c>
      <c r="BY89" s="18">
        <v>4.2</v>
      </c>
      <c r="BZ89" s="18">
        <v>2</v>
      </c>
      <c r="CA89" s="24" t="s">
        <v>67</v>
      </c>
      <c r="CB89" s="38">
        <v>14</v>
      </c>
      <c r="CH89" s="172">
        <f t="shared" si="6"/>
        <v>0</v>
      </c>
      <c r="CI89" s="172">
        <f t="shared" si="7"/>
        <v>0</v>
      </c>
      <c r="CJ89" s="48">
        <f t="shared" si="8"/>
        <v>0</v>
      </c>
      <c r="CK89" s="48">
        <f t="shared" si="9"/>
        <v>0</v>
      </c>
    </row>
    <row r="90" spans="1:89" s="48" customFormat="1" x14ac:dyDescent="0.25">
      <c r="A90" s="93">
        <v>42510</v>
      </c>
      <c r="B90" s="47" t="str">
        <f t="shared" si="10"/>
        <v>16141</v>
      </c>
      <c r="C90" s="48" t="s">
        <v>42</v>
      </c>
      <c r="D90" s="48" t="s">
        <v>24</v>
      </c>
      <c r="E90" s="24">
        <v>12</v>
      </c>
      <c r="F90" s="24">
        <v>7</v>
      </c>
      <c r="G90" s="24" t="s">
        <v>25</v>
      </c>
      <c r="H90" s="24">
        <v>724</v>
      </c>
      <c r="I90" s="24">
        <f t="shared" si="11"/>
        <v>124</v>
      </c>
      <c r="J90" s="20" t="s">
        <v>69</v>
      </c>
      <c r="K90" s="18"/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/>
      <c r="S90" s="24"/>
      <c r="T90" s="24"/>
      <c r="U90" s="137"/>
      <c r="V90" s="24"/>
      <c r="W90" s="24"/>
      <c r="X90" s="24"/>
      <c r="Y90" s="137"/>
      <c r="Z90" s="24"/>
      <c r="AA90" s="24"/>
      <c r="AB90" s="24"/>
      <c r="AC90" s="131"/>
      <c r="AG90" s="131"/>
      <c r="AK90" s="131"/>
      <c r="AL90" s="21">
        <v>0</v>
      </c>
      <c r="AM90" s="35"/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/>
      <c r="AU90" s="36"/>
      <c r="AV90" s="36"/>
      <c r="AW90" s="128"/>
      <c r="AX90" s="37"/>
      <c r="AY90" s="35"/>
      <c r="BA90" s="131"/>
      <c r="BB90" s="49"/>
      <c r="BC90" s="24"/>
      <c r="BD90" s="49"/>
      <c r="BE90" s="135"/>
      <c r="BF90" s="49"/>
      <c r="BG90" s="49"/>
      <c r="BH90" s="49"/>
      <c r="BI90" s="135"/>
      <c r="BJ90" s="49"/>
      <c r="BK90" s="49"/>
      <c r="BL90" s="49"/>
      <c r="BM90" s="157"/>
      <c r="BN90" s="35"/>
      <c r="BO90" s="24"/>
      <c r="BP90" s="24"/>
      <c r="BQ90" s="137"/>
      <c r="BR90" s="21"/>
      <c r="BS90" s="38">
        <v>68.900000000000006</v>
      </c>
      <c r="BT90" s="38">
        <v>70</v>
      </c>
      <c r="BU90" s="38">
        <v>1014.5</v>
      </c>
      <c r="BV90" s="38">
        <v>1014.9</v>
      </c>
      <c r="BW90" s="38">
        <v>0</v>
      </c>
      <c r="BX90" s="38">
        <v>1</v>
      </c>
      <c r="BY90" s="18">
        <v>0</v>
      </c>
      <c r="BZ90" s="18">
        <v>2</v>
      </c>
      <c r="CA90" s="24" t="s">
        <v>67</v>
      </c>
      <c r="CB90" s="38">
        <v>14</v>
      </c>
      <c r="CH90" s="172">
        <f t="shared" si="6"/>
        <v>0</v>
      </c>
      <c r="CI90" s="172">
        <f t="shared" si="7"/>
        <v>0</v>
      </c>
      <c r="CJ90" s="48">
        <f t="shared" si="8"/>
        <v>0</v>
      </c>
      <c r="CK90" s="48">
        <f t="shared" si="9"/>
        <v>0</v>
      </c>
    </row>
    <row r="91" spans="1:89" s="56" customFormat="1" x14ac:dyDescent="0.25">
      <c r="A91" s="54">
        <v>42510</v>
      </c>
      <c r="B91" s="55" t="str">
        <f t="shared" si="10"/>
        <v>16141</v>
      </c>
      <c r="C91" s="56" t="s">
        <v>42</v>
      </c>
      <c r="D91" s="56" t="s">
        <v>24</v>
      </c>
      <c r="E91" s="57">
        <v>12</v>
      </c>
      <c r="F91" s="57">
        <v>8</v>
      </c>
      <c r="G91" s="57" t="s">
        <v>25</v>
      </c>
      <c r="H91" s="57">
        <v>733</v>
      </c>
      <c r="I91" s="57">
        <f t="shared" si="11"/>
        <v>133</v>
      </c>
      <c r="J91" s="63" t="s">
        <v>69</v>
      </c>
      <c r="K91" s="19"/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/>
      <c r="S91" s="57"/>
      <c r="T91" s="57"/>
      <c r="U91" s="138"/>
      <c r="V91" s="57"/>
      <c r="W91" s="57"/>
      <c r="X91" s="57"/>
      <c r="Y91" s="138"/>
      <c r="Z91" s="57"/>
      <c r="AA91" s="57"/>
      <c r="AB91" s="57"/>
      <c r="AC91" s="129"/>
      <c r="AG91" s="129"/>
      <c r="AK91" s="129"/>
      <c r="AL91" s="58">
        <v>0</v>
      </c>
      <c r="AM91" s="19"/>
      <c r="AN91" s="57">
        <v>0</v>
      </c>
      <c r="AO91" s="57">
        <v>0</v>
      </c>
      <c r="AP91" s="57">
        <v>0</v>
      </c>
      <c r="AQ91" s="57">
        <v>1</v>
      </c>
      <c r="AR91" s="57">
        <v>1</v>
      </c>
      <c r="AS91" s="57">
        <v>1</v>
      </c>
      <c r="AT91" s="57" t="s">
        <v>66</v>
      </c>
      <c r="AU91" s="56" t="s">
        <v>66</v>
      </c>
      <c r="AV91" s="56" t="s">
        <v>66</v>
      </c>
      <c r="AW91" s="129"/>
      <c r="AX91" s="56" t="s">
        <v>113</v>
      </c>
      <c r="AY91" s="19" t="s">
        <v>42</v>
      </c>
      <c r="AZ91" s="56">
        <v>110</v>
      </c>
      <c r="BA91" s="129"/>
      <c r="BB91" s="59" t="s">
        <v>23</v>
      </c>
      <c r="BC91" s="57" t="s">
        <v>42</v>
      </c>
      <c r="BD91" s="59">
        <v>110</v>
      </c>
      <c r="BE91" s="136"/>
      <c r="BF91" s="59"/>
      <c r="BG91" s="59"/>
      <c r="BH91" s="59"/>
      <c r="BI91" s="136"/>
      <c r="BJ91" s="59"/>
      <c r="BK91" s="59"/>
      <c r="BL91" s="59"/>
      <c r="BM91" s="157"/>
      <c r="BN91" s="19"/>
      <c r="BO91" s="57"/>
      <c r="BP91" s="57"/>
      <c r="BQ91" s="138"/>
      <c r="BR91" s="58">
        <v>2</v>
      </c>
      <c r="BS91" s="57">
        <v>68.900000000000006</v>
      </c>
      <c r="BT91" s="57">
        <v>70</v>
      </c>
      <c r="BU91" s="57">
        <v>1014.5</v>
      </c>
      <c r="BV91" s="57">
        <v>1014.9</v>
      </c>
      <c r="BW91" s="57">
        <v>0</v>
      </c>
      <c r="BX91" s="57">
        <v>1</v>
      </c>
      <c r="BY91" s="61">
        <v>3.5</v>
      </c>
      <c r="BZ91" s="57">
        <v>2</v>
      </c>
      <c r="CA91" s="57" t="s">
        <v>67</v>
      </c>
      <c r="CB91" s="56">
        <v>14</v>
      </c>
      <c r="CH91" s="172">
        <f t="shared" si="6"/>
        <v>0</v>
      </c>
      <c r="CI91" s="172">
        <f t="shared" si="7"/>
        <v>0</v>
      </c>
      <c r="CJ91" s="48">
        <f t="shared" si="8"/>
        <v>0</v>
      </c>
      <c r="CK91" s="48">
        <f t="shared" si="9"/>
        <v>0</v>
      </c>
    </row>
    <row r="92" spans="1:89" s="48" customFormat="1" x14ac:dyDescent="0.25">
      <c r="A92" s="46">
        <v>42510</v>
      </c>
      <c r="B92" s="47" t="str">
        <f t="shared" si="10"/>
        <v>16141</v>
      </c>
      <c r="C92" s="48" t="s">
        <v>42</v>
      </c>
      <c r="D92" s="36" t="s">
        <v>136</v>
      </c>
      <c r="E92" s="24">
        <v>13</v>
      </c>
      <c r="F92" s="24">
        <v>1</v>
      </c>
      <c r="G92" s="24" t="s">
        <v>25</v>
      </c>
      <c r="H92" s="24">
        <v>607</v>
      </c>
      <c r="I92" s="24">
        <f t="shared" si="11"/>
        <v>7</v>
      </c>
      <c r="J92" s="20" t="s">
        <v>69</v>
      </c>
      <c r="K92" s="18"/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/>
      <c r="S92" s="38"/>
      <c r="T92" s="38"/>
      <c r="U92" s="130"/>
      <c r="V92" s="38"/>
      <c r="W92" s="38"/>
      <c r="X92" s="38"/>
      <c r="Y92" s="130"/>
      <c r="Z92" s="38"/>
      <c r="AA92" s="38"/>
      <c r="AB92" s="38"/>
      <c r="AC92" s="131"/>
      <c r="AG92" s="131"/>
      <c r="AK92" s="131"/>
      <c r="AL92" s="21">
        <v>0</v>
      </c>
      <c r="AM92" s="35"/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38"/>
      <c r="AU92" s="36"/>
      <c r="AV92" s="36"/>
      <c r="AW92" s="128"/>
      <c r="AY92" s="35"/>
      <c r="BA92" s="131"/>
      <c r="BB92" s="49"/>
      <c r="BC92" s="24"/>
      <c r="BD92" s="49"/>
      <c r="BE92" s="135"/>
      <c r="BF92" s="49"/>
      <c r="BG92" s="49"/>
      <c r="BH92" s="49"/>
      <c r="BI92" s="135"/>
      <c r="BJ92" s="49"/>
      <c r="BK92" s="49"/>
      <c r="BL92" s="49"/>
      <c r="BM92" s="157"/>
      <c r="BN92" s="35"/>
      <c r="BO92" s="24"/>
      <c r="BP92" s="24"/>
      <c r="BQ92" s="137"/>
      <c r="BR92" s="21"/>
      <c r="BS92" s="24">
        <v>69.900000000000006</v>
      </c>
      <c r="BT92" s="24">
        <v>68.099999999999994</v>
      </c>
      <c r="BU92" s="24">
        <v>1013.1</v>
      </c>
      <c r="BV92" s="24">
        <v>1015</v>
      </c>
      <c r="BW92" s="24">
        <v>0</v>
      </c>
      <c r="BX92" s="24">
        <v>0</v>
      </c>
      <c r="BY92" s="18">
        <v>2.2999999999999998</v>
      </c>
      <c r="BZ92" s="24">
        <v>2</v>
      </c>
      <c r="CA92" s="24" t="s">
        <v>68</v>
      </c>
      <c r="CB92" s="38">
        <v>14</v>
      </c>
      <c r="CH92" s="172">
        <f t="shared" si="6"/>
        <v>0</v>
      </c>
      <c r="CI92" s="172">
        <f t="shared" si="7"/>
        <v>0</v>
      </c>
      <c r="CJ92" s="48">
        <f t="shared" si="8"/>
        <v>0</v>
      </c>
      <c r="CK92" s="48">
        <f t="shared" si="9"/>
        <v>0</v>
      </c>
    </row>
    <row r="93" spans="1:89" s="48" customFormat="1" x14ac:dyDescent="0.25">
      <c r="A93" s="93">
        <v>42510</v>
      </c>
      <c r="B93" s="47" t="str">
        <f t="shared" si="10"/>
        <v>16141</v>
      </c>
      <c r="C93" s="48" t="s">
        <v>42</v>
      </c>
      <c r="D93" s="36" t="s">
        <v>136</v>
      </c>
      <c r="E93" s="24">
        <v>13</v>
      </c>
      <c r="F93" s="24">
        <v>2</v>
      </c>
      <c r="G93" s="24" t="s">
        <v>25</v>
      </c>
      <c r="H93" s="24">
        <v>619</v>
      </c>
      <c r="I93" s="24">
        <f t="shared" si="11"/>
        <v>19</v>
      </c>
      <c r="J93" s="20" t="s">
        <v>69</v>
      </c>
      <c r="K93" s="18"/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/>
      <c r="S93" s="38"/>
      <c r="T93" s="38"/>
      <c r="U93" s="130"/>
      <c r="V93" s="38"/>
      <c r="W93" s="38"/>
      <c r="X93" s="38"/>
      <c r="Y93" s="130"/>
      <c r="Z93" s="38"/>
      <c r="AA93" s="38"/>
      <c r="AB93" s="38"/>
      <c r="AC93" s="131"/>
      <c r="AG93" s="131"/>
      <c r="AK93" s="131"/>
      <c r="AL93" s="21">
        <v>0</v>
      </c>
      <c r="AM93" s="35"/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38"/>
      <c r="AU93" s="36"/>
      <c r="AV93" s="36"/>
      <c r="AW93" s="128"/>
      <c r="AY93" s="35"/>
      <c r="BA93" s="131"/>
      <c r="BB93" s="49"/>
      <c r="BC93" s="24"/>
      <c r="BD93" s="49"/>
      <c r="BE93" s="135"/>
      <c r="BF93" s="49"/>
      <c r="BG93" s="49"/>
      <c r="BH93" s="49"/>
      <c r="BI93" s="135"/>
      <c r="BJ93" s="49"/>
      <c r="BK93" s="49"/>
      <c r="BL93" s="49"/>
      <c r="BM93" s="157"/>
      <c r="BN93" s="35"/>
      <c r="BO93" s="24"/>
      <c r="BP93" s="24"/>
      <c r="BQ93" s="137"/>
      <c r="BR93" s="21"/>
      <c r="BS93" s="24">
        <v>69.900000000000006</v>
      </c>
      <c r="BT93" s="24">
        <v>68.099999999999994</v>
      </c>
      <c r="BU93" s="24">
        <v>1013.1</v>
      </c>
      <c r="BV93" s="24">
        <v>1015</v>
      </c>
      <c r="BW93" s="24">
        <v>0</v>
      </c>
      <c r="BX93" s="24">
        <v>0</v>
      </c>
      <c r="BY93" s="18">
        <v>1.3</v>
      </c>
      <c r="BZ93" s="24">
        <v>2</v>
      </c>
      <c r="CA93" s="24" t="s">
        <v>68</v>
      </c>
      <c r="CB93" s="38">
        <v>14</v>
      </c>
      <c r="CH93" s="172">
        <f t="shared" si="6"/>
        <v>0</v>
      </c>
      <c r="CI93" s="172">
        <f t="shared" si="7"/>
        <v>0</v>
      </c>
      <c r="CJ93" s="48">
        <f t="shared" si="8"/>
        <v>0</v>
      </c>
      <c r="CK93" s="48">
        <f t="shared" si="9"/>
        <v>0</v>
      </c>
    </row>
    <row r="94" spans="1:89" s="48" customFormat="1" x14ac:dyDescent="0.25">
      <c r="A94" s="93">
        <v>42510</v>
      </c>
      <c r="B94" s="47" t="str">
        <f t="shared" si="10"/>
        <v>16141</v>
      </c>
      <c r="C94" s="48" t="s">
        <v>42</v>
      </c>
      <c r="D94" s="36" t="s">
        <v>136</v>
      </c>
      <c r="E94" s="24">
        <v>13</v>
      </c>
      <c r="F94" s="24">
        <v>3</v>
      </c>
      <c r="G94" s="24" t="s">
        <v>25</v>
      </c>
      <c r="H94" s="24">
        <v>630</v>
      </c>
      <c r="I94" s="24">
        <f t="shared" si="11"/>
        <v>30</v>
      </c>
      <c r="J94" s="20" t="s">
        <v>69</v>
      </c>
      <c r="K94" s="18"/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/>
      <c r="S94" s="38"/>
      <c r="T94" s="38"/>
      <c r="U94" s="130"/>
      <c r="V94" s="38"/>
      <c r="W94" s="38"/>
      <c r="X94" s="38"/>
      <c r="Y94" s="130"/>
      <c r="Z94" s="38"/>
      <c r="AA94" s="38"/>
      <c r="AB94" s="38"/>
      <c r="AC94" s="131"/>
      <c r="AG94" s="131"/>
      <c r="AK94" s="131"/>
      <c r="AL94" s="21">
        <v>0</v>
      </c>
      <c r="AM94" s="35"/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38"/>
      <c r="AU94" s="36"/>
      <c r="AV94" s="36"/>
      <c r="AW94" s="128"/>
      <c r="AY94" s="35"/>
      <c r="BA94" s="131"/>
      <c r="BB94" s="49"/>
      <c r="BC94" s="24"/>
      <c r="BD94" s="49"/>
      <c r="BE94" s="135"/>
      <c r="BF94" s="49"/>
      <c r="BG94" s="49"/>
      <c r="BH94" s="49"/>
      <c r="BI94" s="135"/>
      <c r="BJ94" s="49"/>
      <c r="BK94" s="49"/>
      <c r="BL94" s="49"/>
      <c r="BM94" s="157"/>
      <c r="BN94" s="35"/>
      <c r="BO94" s="24"/>
      <c r="BP94" s="24"/>
      <c r="BQ94" s="137"/>
      <c r="BR94" s="21"/>
      <c r="BS94" s="24">
        <v>69.900000000000006</v>
      </c>
      <c r="BT94" s="24">
        <v>68.099999999999994</v>
      </c>
      <c r="BU94" s="24">
        <v>1013.1</v>
      </c>
      <c r="BV94" s="24">
        <v>1015</v>
      </c>
      <c r="BW94" s="24">
        <v>1</v>
      </c>
      <c r="BX94" s="24">
        <v>0</v>
      </c>
      <c r="BY94" s="18">
        <v>0</v>
      </c>
      <c r="BZ94" s="24">
        <v>2</v>
      </c>
      <c r="CA94" s="24" t="s">
        <v>67</v>
      </c>
      <c r="CB94" s="38">
        <v>14</v>
      </c>
      <c r="CH94" s="172">
        <f t="shared" si="6"/>
        <v>0</v>
      </c>
      <c r="CI94" s="172">
        <f t="shared" si="7"/>
        <v>0</v>
      </c>
      <c r="CJ94" s="48">
        <f t="shared" si="8"/>
        <v>0</v>
      </c>
      <c r="CK94" s="48">
        <f t="shared" si="9"/>
        <v>0</v>
      </c>
    </row>
    <row r="95" spans="1:89" s="48" customFormat="1" x14ac:dyDescent="0.25">
      <c r="A95" s="93">
        <v>42510</v>
      </c>
      <c r="B95" s="47" t="str">
        <f t="shared" si="10"/>
        <v>16141</v>
      </c>
      <c r="C95" s="48" t="s">
        <v>42</v>
      </c>
      <c r="D95" s="36" t="s">
        <v>136</v>
      </c>
      <c r="E95" s="24">
        <v>13</v>
      </c>
      <c r="F95" s="24">
        <v>4</v>
      </c>
      <c r="G95" s="24" t="s">
        <v>25</v>
      </c>
      <c r="H95" s="24">
        <v>643</v>
      </c>
      <c r="I95" s="24">
        <f t="shared" si="11"/>
        <v>43</v>
      </c>
      <c r="J95" s="20" t="s">
        <v>69</v>
      </c>
      <c r="K95" s="18"/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/>
      <c r="S95" s="38"/>
      <c r="T95" s="38"/>
      <c r="U95" s="130"/>
      <c r="V95" s="38"/>
      <c r="W95" s="38"/>
      <c r="X95" s="38"/>
      <c r="Y95" s="130"/>
      <c r="Z95" s="38"/>
      <c r="AA95" s="38"/>
      <c r="AB95" s="38"/>
      <c r="AC95" s="131"/>
      <c r="AG95" s="131"/>
      <c r="AK95" s="131"/>
      <c r="AL95" s="21">
        <v>0</v>
      </c>
      <c r="AM95" s="35"/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38"/>
      <c r="AU95" s="36"/>
      <c r="AV95" s="36"/>
      <c r="AW95" s="128"/>
      <c r="AY95" s="35"/>
      <c r="BA95" s="131"/>
      <c r="BB95" s="49"/>
      <c r="BC95" s="24"/>
      <c r="BD95" s="49"/>
      <c r="BE95" s="135"/>
      <c r="BF95" s="49"/>
      <c r="BG95" s="49"/>
      <c r="BH95" s="49"/>
      <c r="BI95" s="135"/>
      <c r="BJ95" s="49"/>
      <c r="BK95" s="49"/>
      <c r="BL95" s="49"/>
      <c r="BM95" s="157"/>
      <c r="BN95" s="35"/>
      <c r="BO95" s="24"/>
      <c r="BP95" s="24"/>
      <c r="BQ95" s="137"/>
      <c r="BR95" s="21"/>
      <c r="BS95" s="24">
        <v>69.900000000000006</v>
      </c>
      <c r="BT95" s="24">
        <v>68.099999999999994</v>
      </c>
      <c r="BU95" s="24">
        <v>1013.1</v>
      </c>
      <c r="BV95" s="24">
        <v>1015</v>
      </c>
      <c r="BW95" s="24">
        <v>1</v>
      </c>
      <c r="BX95" s="24">
        <v>0</v>
      </c>
      <c r="BY95" s="18">
        <v>1.1000000000000001</v>
      </c>
      <c r="BZ95" s="24">
        <v>2</v>
      </c>
      <c r="CA95" s="24" t="s">
        <v>67</v>
      </c>
      <c r="CB95" s="38">
        <v>14</v>
      </c>
      <c r="CH95" s="172">
        <f t="shared" si="6"/>
        <v>0</v>
      </c>
      <c r="CI95" s="172">
        <f t="shared" si="7"/>
        <v>0</v>
      </c>
      <c r="CJ95" s="48">
        <f t="shared" si="8"/>
        <v>0</v>
      </c>
      <c r="CK95" s="48">
        <f t="shared" si="9"/>
        <v>0</v>
      </c>
    </row>
    <row r="96" spans="1:89" s="48" customFormat="1" x14ac:dyDescent="0.25">
      <c r="A96" s="93">
        <v>42510</v>
      </c>
      <c r="B96" s="47" t="str">
        <f t="shared" si="10"/>
        <v>16141</v>
      </c>
      <c r="C96" s="48" t="s">
        <v>42</v>
      </c>
      <c r="D96" s="36" t="s">
        <v>136</v>
      </c>
      <c r="E96" s="24">
        <v>13</v>
      </c>
      <c r="F96" s="24">
        <v>5</v>
      </c>
      <c r="G96" s="24" t="s">
        <v>25</v>
      </c>
      <c r="H96" s="24">
        <v>655</v>
      </c>
      <c r="I96" s="24">
        <f t="shared" si="11"/>
        <v>55</v>
      </c>
      <c r="J96" s="20" t="s">
        <v>69</v>
      </c>
      <c r="K96" s="18"/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/>
      <c r="S96" s="38"/>
      <c r="T96" s="38"/>
      <c r="U96" s="130"/>
      <c r="V96" s="38"/>
      <c r="W96" s="38"/>
      <c r="X96" s="38"/>
      <c r="Y96" s="130"/>
      <c r="Z96" s="38"/>
      <c r="AA96" s="38"/>
      <c r="AB96" s="38"/>
      <c r="AC96" s="131"/>
      <c r="AG96" s="131"/>
      <c r="AK96" s="131"/>
      <c r="AL96" s="21">
        <v>0</v>
      </c>
      <c r="AM96" s="35"/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38"/>
      <c r="AU96" s="36"/>
      <c r="AV96" s="36"/>
      <c r="AW96" s="128"/>
      <c r="AY96" s="35"/>
      <c r="BA96" s="131"/>
      <c r="BB96" s="49"/>
      <c r="BC96" s="24"/>
      <c r="BD96" s="49"/>
      <c r="BE96" s="135"/>
      <c r="BF96" s="49"/>
      <c r="BG96" s="49"/>
      <c r="BH96" s="49"/>
      <c r="BI96" s="135"/>
      <c r="BJ96" s="49"/>
      <c r="BK96" s="49"/>
      <c r="BL96" s="49"/>
      <c r="BM96" s="157"/>
      <c r="BN96" s="35"/>
      <c r="BO96" s="24"/>
      <c r="BP96" s="24"/>
      <c r="BQ96" s="137"/>
      <c r="BR96" s="21"/>
      <c r="BS96" s="24">
        <v>69.900000000000006</v>
      </c>
      <c r="BT96" s="24">
        <v>68.099999999999994</v>
      </c>
      <c r="BU96" s="24">
        <v>1013.1</v>
      </c>
      <c r="BV96" s="24">
        <v>1015</v>
      </c>
      <c r="BW96" s="24">
        <v>1</v>
      </c>
      <c r="BX96" s="24">
        <v>0</v>
      </c>
      <c r="BY96" s="18">
        <v>2.6</v>
      </c>
      <c r="BZ96" s="24">
        <v>2</v>
      </c>
      <c r="CA96" s="24" t="s">
        <v>67</v>
      </c>
      <c r="CB96" s="38">
        <v>14</v>
      </c>
      <c r="CH96" s="172">
        <f t="shared" si="6"/>
        <v>0</v>
      </c>
      <c r="CI96" s="172">
        <f t="shared" si="7"/>
        <v>0</v>
      </c>
      <c r="CJ96" s="48">
        <f t="shared" si="8"/>
        <v>0</v>
      </c>
      <c r="CK96" s="48">
        <f t="shared" si="9"/>
        <v>0</v>
      </c>
    </row>
    <row r="97" spans="1:89" s="48" customFormat="1" x14ac:dyDescent="0.25">
      <c r="A97" s="93">
        <v>42510</v>
      </c>
      <c r="B97" s="47" t="str">
        <f t="shared" si="10"/>
        <v>16141</v>
      </c>
      <c r="C97" s="48" t="s">
        <v>42</v>
      </c>
      <c r="D97" s="36" t="s">
        <v>136</v>
      </c>
      <c r="E97" s="24">
        <v>13</v>
      </c>
      <c r="F97" s="24">
        <v>6</v>
      </c>
      <c r="G97" s="24" t="s">
        <v>25</v>
      </c>
      <c r="H97" s="24">
        <v>710</v>
      </c>
      <c r="I97" s="24">
        <f t="shared" si="11"/>
        <v>110</v>
      </c>
      <c r="J97" s="20" t="s">
        <v>69</v>
      </c>
      <c r="K97" s="18"/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/>
      <c r="S97" s="38"/>
      <c r="T97" s="38"/>
      <c r="U97" s="130"/>
      <c r="V97" s="38"/>
      <c r="W97" s="38"/>
      <c r="X97" s="38"/>
      <c r="Y97" s="130"/>
      <c r="Z97" s="38"/>
      <c r="AA97" s="38"/>
      <c r="AB97" s="38"/>
      <c r="AC97" s="131"/>
      <c r="AG97" s="131"/>
      <c r="AK97" s="131"/>
      <c r="AL97" s="21">
        <v>0</v>
      </c>
      <c r="AM97" s="35"/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38"/>
      <c r="AU97" s="36"/>
      <c r="AV97" s="36"/>
      <c r="AW97" s="128"/>
      <c r="AY97" s="35"/>
      <c r="BA97" s="131"/>
      <c r="BB97" s="49"/>
      <c r="BC97" s="24"/>
      <c r="BD97" s="49"/>
      <c r="BE97" s="135"/>
      <c r="BF97" s="49"/>
      <c r="BG97" s="49"/>
      <c r="BH97" s="49"/>
      <c r="BI97" s="135"/>
      <c r="BJ97" s="49"/>
      <c r="BK97" s="49"/>
      <c r="BL97" s="49"/>
      <c r="BM97" s="157"/>
      <c r="BN97" s="35"/>
      <c r="BO97" s="24"/>
      <c r="BP97" s="24"/>
      <c r="BQ97" s="137"/>
      <c r="BR97" s="21"/>
      <c r="BS97" s="24">
        <v>69.900000000000006</v>
      </c>
      <c r="BT97" s="24">
        <v>68.099999999999994</v>
      </c>
      <c r="BU97" s="24">
        <v>1013.1</v>
      </c>
      <c r="BV97" s="24">
        <v>1015</v>
      </c>
      <c r="BW97" s="24">
        <v>1</v>
      </c>
      <c r="BX97" s="24">
        <v>0</v>
      </c>
      <c r="BY97" s="18">
        <v>2.4</v>
      </c>
      <c r="BZ97" s="24">
        <v>2</v>
      </c>
      <c r="CA97" s="24" t="s">
        <v>67</v>
      </c>
      <c r="CB97" s="38">
        <v>14</v>
      </c>
      <c r="CH97" s="172">
        <f t="shared" si="6"/>
        <v>0</v>
      </c>
      <c r="CI97" s="172">
        <f t="shared" si="7"/>
        <v>0</v>
      </c>
      <c r="CJ97" s="48">
        <f t="shared" si="8"/>
        <v>0</v>
      </c>
      <c r="CK97" s="48">
        <f t="shared" si="9"/>
        <v>0</v>
      </c>
    </row>
    <row r="98" spans="1:89" s="48" customFormat="1" x14ac:dyDescent="0.25">
      <c r="A98" s="93">
        <v>42510</v>
      </c>
      <c r="B98" s="47" t="str">
        <f t="shared" si="10"/>
        <v>16141</v>
      </c>
      <c r="C98" s="48" t="s">
        <v>42</v>
      </c>
      <c r="D98" s="36" t="s">
        <v>136</v>
      </c>
      <c r="E98" s="24">
        <v>13</v>
      </c>
      <c r="F98" s="24">
        <v>7</v>
      </c>
      <c r="G98" s="24" t="s">
        <v>25</v>
      </c>
      <c r="H98" s="24">
        <v>722</v>
      </c>
      <c r="I98" s="24">
        <f t="shared" si="11"/>
        <v>122</v>
      </c>
      <c r="J98" s="20" t="s">
        <v>69</v>
      </c>
      <c r="K98" s="18"/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/>
      <c r="S98" s="38"/>
      <c r="T98" s="38"/>
      <c r="U98" s="130"/>
      <c r="V98" s="38"/>
      <c r="W98" s="38"/>
      <c r="X98" s="38"/>
      <c r="Y98" s="130"/>
      <c r="Z98" s="38"/>
      <c r="AA98" s="38"/>
      <c r="AB98" s="38"/>
      <c r="AC98" s="131"/>
      <c r="AG98" s="131"/>
      <c r="AK98" s="131"/>
      <c r="AL98" s="21">
        <v>0</v>
      </c>
      <c r="AM98" s="35"/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38"/>
      <c r="AU98" s="36"/>
      <c r="AV98" s="36"/>
      <c r="AW98" s="128"/>
      <c r="AY98" s="35"/>
      <c r="BA98" s="131"/>
      <c r="BB98" s="49"/>
      <c r="BC98" s="24"/>
      <c r="BD98" s="49"/>
      <c r="BE98" s="135"/>
      <c r="BF98" s="49"/>
      <c r="BG98" s="49"/>
      <c r="BH98" s="49"/>
      <c r="BI98" s="135"/>
      <c r="BJ98" s="49"/>
      <c r="BK98" s="49"/>
      <c r="BL98" s="49"/>
      <c r="BM98" s="157"/>
      <c r="BN98" s="35"/>
      <c r="BO98" s="24"/>
      <c r="BP98" s="24"/>
      <c r="BQ98" s="137"/>
      <c r="BR98" s="21"/>
      <c r="BS98" s="24">
        <v>69.900000000000006</v>
      </c>
      <c r="BT98" s="24">
        <v>68.099999999999994</v>
      </c>
      <c r="BU98" s="24">
        <v>1013.1</v>
      </c>
      <c r="BV98" s="24">
        <v>1015</v>
      </c>
      <c r="BW98" s="24">
        <v>1</v>
      </c>
      <c r="BX98" s="24">
        <v>0</v>
      </c>
      <c r="BY98" s="18">
        <v>2.9</v>
      </c>
      <c r="BZ98" s="24">
        <v>2</v>
      </c>
      <c r="CA98" s="24" t="s">
        <v>67</v>
      </c>
      <c r="CB98" s="38">
        <v>14</v>
      </c>
      <c r="CH98" s="172">
        <f t="shared" si="6"/>
        <v>0</v>
      </c>
      <c r="CI98" s="172">
        <f t="shared" si="7"/>
        <v>0</v>
      </c>
      <c r="CJ98" s="48">
        <f t="shared" si="8"/>
        <v>0</v>
      </c>
      <c r="CK98" s="48">
        <f t="shared" si="9"/>
        <v>0</v>
      </c>
    </row>
    <row r="99" spans="1:89" s="56" customFormat="1" x14ac:dyDescent="0.25">
      <c r="A99" s="54">
        <v>42510</v>
      </c>
      <c r="B99" s="55" t="str">
        <f t="shared" si="10"/>
        <v>16141</v>
      </c>
      <c r="C99" s="56" t="s">
        <v>42</v>
      </c>
      <c r="D99" s="36" t="s">
        <v>136</v>
      </c>
      <c r="E99" s="57">
        <v>13</v>
      </c>
      <c r="F99" s="57">
        <v>8</v>
      </c>
      <c r="G99" s="57" t="s">
        <v>25</v>
      </c>
      <c r="H99" s="57">
        <v>734</v>
      </c>
      <c r="I99" s="57">
        <f t="shared" si="11"/>
        <v>134</v>
      </c>
      <c r="J99" s="58" t="s">
        <v>69</v>
      </c>
      <c r="K99" s="19"/>
      <c r="L99" s="57">
        <v>0</v>
      </c>
      <c r="M99" s="57">
        <v>0</v>
      </c>
      <c r="N99" s="57">
        <v>0</v>
      </c>
      <c r="O99" s="57">
        <v>0</v>
      </c>
      <c r="P99" s="57">
        <v>0</v>
      </c>
      <c r="Q99" s="57">
        <v>0</v>
      </c>
      <c r="R99" s="57"/>
      <c r="S99" s="57"/>
      <c r="T99" s="57"/>
      <c r="U99" s="138"/>
      <c r="V99" s="57"/>
      <c r="W99" s="57"/>
      <c r="X99" s="57"/>
      <c r="Y99" s="138"/>
      <c r="Z99" s="57"/>
      <c r="AA99" s="57"/>
      <c r="AB99" s="57"/>
      <c r="AC99" s="129"/>
      <c r="AG99" s="129"/>
      <c r="AK99" s="129"/>
      <c r="AL99" s="58">
        <v>0</v>
      </c>
      <c r="AM99" s="19"/>
      <c r="AN99" s="57">
        <v>0</v>
      </c>
      <c r="AO99" s="57">
        <v>0</v>
      </c>
      <c r="AP99" s="57">
        <v>0</v>
      </c>
      <c r="AQ99" s="57">
        <v>0</v>
      </c>
      <c r="AR99" s="57">
        <v>0</v>
      </c>
      <c r="AS99" s="57">
        <v>0</v>
      </c>
      <c r="AT99" s="57"/>
      <c r="AW99" s="129"/>
      <c r="AY99" s="19"/>
      <c r="BA99" s="129"/>
      <c r="BB99" s="59"/>
      <c r="BC99" s="57"/>
      <c r="BD99" s="59"/>
      <c r="BE99" s="136"/>
      <c r="BF99" s="59"/>
      <c r="BG99" s="59"/>
      <c r="BH99" s="59"/>
      <c r="BI99" s="136"/>
      <c r="BJ99" s="59"/>
      <c r="BK99" s="59"/>
      <c r="BL99" s="59"/>
      <c r="BM99" s="157"/>
      <c r="BN99" s="19"/>
      <c r="BO99" s="57"/>
      <c r="BP99" s="57"/>
      <c r="BQ99" s="138"/>
      <c r="BR99" s="58"/>
      <c r="BS99" s="24">
        <v>69.900000000000006</v>
      </c>
      <c r="BT99" s="24">
        <v>68.099999999999994</v>
      </c>
      <c r="BU99" s="24">
        <v>1013.1</v>
      </c>
      <c r="BV99" s="24">
        <v>1015</v>
      </c>
      <c r="BW99" s="57">
        <v>1</v>
      </c>
      <c r="BX99" s="57">
        <v>0</v>
      </c>
      <c r="BY99" s="61">
        <v>2.6</v>
      </c>
      <c r="BZ99" s="24">
        <v>2</v>
      </c>
      <c r="CA99" s="57" t="s">
        <v>67</v>
      </c>
      <c r="CB99" s="56">
        <v>14</v>
      </c>
      <c r="CH99" s="172">
        <f t="shared" si="6"/>
        <v>0</v>
      </c>
      <c r="CI99" s="172">
        <f t="shared" si="7"/>
        <v>0</v>
      </c>
      <c r="CJ99" s="48">
        <f t="shared" si="8"/>
        <v>0</v>
      </c>
      <c r="CK99" s="48">
        <f t="shared" si="9"/>
        <v>0</v>
      </c>
    </row>
    <row r="100" spans="1:89" s="48" customFormat="1" x14ac:dyDescent="0.25">
      <c r="A100" s="92">
        <v>42510</v>
      </c>
      <c r="B100" s="47" t="str">
        <f t="shared" si="10"/>
        <v>16141</v>
      </c>
      <c r="C100" s="48" t="s">
        <v>42</v>
      </c>
      <c r="D100" s="48" t="s">
        <v>87</v>
      </c>
      <c r="E100" s="24">
        <v>14</v>
      </c>
      <c r="F100" s="24">
        <v>1</v>
      </c>
      <c r="G100" s="24" t="s">
        <v>25</v>
      </c>
      <c r="H100" s="24">
        <v>806</v>
      </c>
      <c r="I100" s="24">
        <f t="shared" si="11"/>
        <v>206</v>
      </c>
      <c r="J100" s="20" t="s">
        <v>67</v>
      </c>
      <c r="K100" s="18"/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/>
      <c r="S100" s="24"/>
      <c r="T100" s="24"/>
      <c r="U100" s="137"/>
      <c r="V100" s="24"/>
      <c r="W100" s="24"/>
      <c r="X100" s="24"/>
      <c r="Y100" s="137"/>
      <c r="Z100" s="24"/>
      <c r="AA100" s="24"/>
      <c r="AB100" s="24"/>
      <c r="AC100" s="131"/>
      <c r="AG100" s="131"/>
      <c r="AK100" s="131"/>
      <c r="AL100" s="21">
        <v>0</v>
      </c>
      <c r="AM100" s="35"/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/>
      <c r="AU100" s="36"/>
      <c r="AV100" s="36"/>
      <c r="AW100" s="128"/>
      <c r="AY100" s="35"/>
      <c r="BA100" s="131"/>
      <c r="BB100" s="49"/>
      <c r="BC100" s="24"/>
      <c r="BD100" s="49"/>
      <c r="BE100" s="135"/>
      <c r="BF100" s="49"/>
      <c r="BG100" s="49"/>
      <c r="BH100" s="49"/>
      <c r="BI100" s="135"/>
      <c r="BJ100" s="49"/>
      <c r="BK100" s="49"/>
      <c r="BL100" s="49"/>
      <c r="BM100" s="157"/>
      <c r="BN100" s="35"/>
      <c r="BO100" s="24"/>
      <c r="BP100" s="24"/>
      <c r="BQ100" s="137"/>
      <c r="BR100" s="21"/>
      <c r="BS100" s="147">
        <v>68.5</v>
      </c>
      <c r="BT100" s="97">
        <v>70.2</v>
      </c>
      <c r="BU100" s="97">
        <v>1013.5</v>
      </c>
      <c r="BV100" s="97">
        <v>1014.9</v>
      </c>
      <c r="BW100" s="97" t="s">
        <v>66</v>
      </c>
      <c r="BX100" s="24">
        <v>1</v>
      </c>
      <c r="BY100" s="35">
        <v>1.8</v>
      </c>
      <c r="BZ100" s="96">
        <v>2</v>
      </c>
      <c r="CA100" s="24"/>
      <c r="CB100" s="38">
        <v>14</v>
      </c>
      <c r="CH100" s="172">
        <f t="shared" si="6"/>
        <v>0</v>
      </c>
      <c r="CI100" s="172">
        <f t="shared" si="7"/>
        <v>0</v>
      </c>
      <c r="CJ100" s="48">
        <f t="shared" si="8"/>
        <v>0</v>
      </c>
      <c r="CK100" s="48">
        <f t="shared" si="9"/>
        <v>0</v>
      </c>
    </row>
    <row r="101" spans="1:89" x14ac:dyDescent="0.25">
      <c r="A101" s="93">
        <v>42510</v>
      </c>
      <c r="B101" s="47" t="str">
        <f t="shared" si="10"/>
        <v>16141</v>
      </c>
      <c r="C101" s="48" t="s">
        <v>42</v>
      </c>
      <c r="D101" s="48" t="s">
        <v>87</v>
      </c>
      <c r="E101" s="24">
        <v>14</v>
      </c>
      <c r="F101" s="24">
        <v>2</v>
      </c>
      <c r="G101" s="24" t="s">
        <v>25</v>
      </c>
      <c r="H101" s="24">
        <v>753</v>
      </c>
      <c r="I101" s="24">
        <f t="shared" si="11"/>
        <v>153</v>
      </c>
      <c r="J101" s="14" t="s">
        <v>67</v>
      </c>
      <c r="K101" s="9"/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1"/>
      <c r="S101" s="1"/>
      <c r="T101" s="1"/>
      <c r="U101" s="137"/>
      <c r="V101" s="1"/>
      <c r="W101" s="1"/>
      <c r="X101" s="1"/>
      <c r="Y101" s="137"/>
      <c r="Z101" s="1"/>
      <c r="AA101" s="1"/>
      <c r="AB101" s="1"/>
      <c r="AL101" s="15">
        <v>0</v>
      </c>
      <c r="AM101" s="3"/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1"/>
      <c r="AU101" s="12"/>
      <c r="AV101" s="12"/>
      <c r="AW101" s="128"/>
      <c r="AY101" s="3"/>
      <c r="BB101" s="22"/>
      <c r="BC101" s="1"/>
      <c r="BD101" s="22"/>
      <c r="BE101" s="135"/>
      <c r="BF101" s="22"/>
      <c r="BG101" s="22"/>
      <c r="BH101" s="22"/>
      <c r="BI101" s="135"/>
      <c r="BJ101" s="22"/>
      <c r="BK101" s="22"/>
      <c r="BL101" s="22"/>
      <c r="BM101" s="157"/>
      <c r="BN101" s="3"/>
      <c r="BO101" s="1"/>
      <c r="BP101" s="1"/>
      <c r="BQ101" s="137"/>
      <c r="BR101" s="15"/>
      <c r="BS101" s="120">
        <v>68.5</v>
      </c>
      <c r="BT101" s="38">
        <v>70.2</v>
      </c>
      <c r="BU101" s="38">
        <v>1013.5</v>
      </c>
      <c r="BV101" s="38">
        <v>1014.9</v>
      </c>
      <c r="BW101" s="38" t="s">
        <v>66</v>
      </c>
      <c r="BX101" s="1">
        <v>1</v>
      </c>
      <c r="BY101" s="35">
        <v>2.6</v>
      </c>
      <c r="BZ101" s="18">
        <v>2</v>
      </c>
      <c r="CB101" s="38">
        <v>14</v>
      </c>
      <c r="CH101" s="172">
        <f t="shared" si="6"/>
        <v>0</v>
      </c>
      <c r="CI101" s="172">
        <f t="shared" si="7"/>
        <v>0</v>
      </c>
      <c r="CJ101" s="48">
        <f t="shared" si="8"/>
        <v>0</v>
      </c>
      <c r="CK101" s="48">
        <f t="shared" si="9"/>
        <v>0</v>
      </c>
    </row>
    <row r="102" spans="1:89" x14ac:dyDescent="0.25">
      <c r="A102" s="93">
        <v>42510</v>
      </c>
      <c r="B102" s="47" t="str">
        <f t="shared" si="10"/>
        <v>16141</v>
      </c>
      <c r="C102" s="48" t="s">
        <v>42</v>
      </c>
      <c r="D102" s="48" t="s">
        <v>87</v>
      </c>
      <c r="E102" s="24">
        <v>14</v>
      </c>
      <c r="F102" s="24">
        <v>3</v>
      </c>
      <c r="G102" s="24" t="s">
        <v>25</v>
      </c>
      <c r="H102" s="24">
        <v>741</v>
      </c>
      <c r="I102" s="24">
        <f t="shared" si="11"/>
        <v>141</v>
      </c>
      <c r="J102" s="14" t="s">
        <v>67</v>
      </c>
      <c r="K102" s="9"/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1"/>
      <c r="S102" s="1"/>
      <c r="T102" s="1"/>
      <c r="U102" s="137"/>
      <c r="V102" s="1"/>
      <c r="W102" s="1"/>
      <c r="X102" s="1"/>
      <c r="Y102" s="137"/>
      <c r="Z102" s="1"/>
      <c r="AA102" s="1"/>
      <c r="AB102" s="1"/>
      <c r="AL102" s="15">
        <v>0</v>
      </c>
      <c r="AM102" s="3"/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1"/>
      <c r="AU102" s="12"/>
      <c r="AV102" s="12"/>
      <c r="AW102" s="128"/>
      <c r="AY102" s="3"/>
      <c r="BB102" s="22"/>
      <c r="BC102" s="1"/>
      <c r="BD102" s="22"/>
      <c r="BE102" s="135"/>
      <c r="BF102" s="22"/>
      <c r="BG102" s="22"/>
      <c r="BH102" s="22"/>
      <c r="BI102" s="135"/>
      <c r="BJ102" s="22"/>
      <c r="BK102" s="22"/>
      <c r="BL102" s="22"/>
      <c r="BM102" s="157"/>
      <c r="BN102" s="3"/>
      <c r="BO102" s="1"/>
      <c r="BP102" s="1"/>
      <c r="BQ102" s="137"/>
      <c r="BR102" s="15"/>
      <c r="BS102" s="120">
        <v>68.5</v>
      </c>
      <c r="BT102" s="38">
        <v>70.2</v>
      </c>
      <c r="BU102" s="38">
        <v>1013.5</v>
      </c>
      <c r="BV102" s="38">
        <v>1014.9</v>
      </c>
      <c r="BW102" s="38" t="s">
        <v>66</v>
      </c>
      <c r="BX102" s="1">
        <v>1</v>
      </c>
      <c r="BY102" s="35">
        <v>1.2</v>
      </c>
      <c r="BZ102" s="18">
        <v>2</v>
      </c>
      <c r="CB102" s="38">
        <v>14</v>
      </c>
      <c r="CH102" s="172">
        <f t="shared" si="6"/>
        <v>0</v>
      </c>
      <c r="CI102" s="172">
        <f t="shared" si="7"/>
        <v>0</v>
      </c>
      <c r="CJ102" s="48">
        <f t="shared" si="8"/>
        <v>0</v>
      </c>
      <c r="CK102" s="48">
        <f t="shared" si="9"/>
        <v>0</v>
      </c>
    </row>
    <row r="103" spans="1:89" x14ac:dyDescent="0.25">
      <c r="A103" s="93">
        <v>42510</v>
      </c>
      <c r="B103" s="47" t="str">
        <f t="shared" si="10"/>
        <v>16141</v>
      </c>
      <c r="C103" s="48" t="s">
        <v>42</v>
      </c>
      <c r="D103" s="48" t="s">
        <v>87</v>
      </c>
      <c r="E103" s="24">
        <v>14</v>
      </c>
      <c r="F103" s="24">
        <v>4</v>
      </c>
      <c r="G103" s="24" t="s">
        <v>25</v>
      </c>
      <c r="H103" s="24">
        <v>730</v>
      </c>
      <c r="I103" s="24">
        <f t="shared" si="11"/>
        <v>130</v>
      </c>
      <c r="J103" s="14" t="s">
        <v>67</v>
      </c>
      <c r="K103" s="9"/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1"/>
      <c r="S103" s="1"/>
      <c r="T103" s="1"/>
      <c r="U103" s="137"/>
      <c r="V103" s="1"/>
      <c r="W103" s="1"/>
      <c r="X103" s="1"/>
      <c r="Y103" s="137"/>
      <c r="Z103" s="1"/>
      <c r="AA103" s="1"/>
      <c r="AB103" s="1"/>
      <c r="AL103" s="15">
        <v>0</v>
      </c>
      <c r="AM103" s="3"/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1"/>
      <c r="AU103" s="12"/>
      <c r="AV103" s="12"/>
      <c r="AW103" s="128"/>
      <c r="AY103" s="3"/>
      <c r="BB103" s="22"/>
      <c r="BC103" s="1"/>
      <c r="BD103" s="22"/>
      <c r="BE103" s="135"/>
      <c r="BF103" s="22"/>
      <c r="BG103" s="22"/>
      <c r="BH103" s="22"/>
      <c r="BI103" s="135"/>
      <c r="BJ103" s="22"/>
      <c r="BK103" s="22"/>
      <c r="BL103" s="22"/>
      <c r="BM103" s="157"/>
      <c r="BN103" s="3"/>
      <c r="BO103" s="1"/>
      <c r="BP103" s="1"/>
      <c r="BQ103" s="137"/>
      <c r="BR103" s="15"/>
      <c r="BS103" s="120">
        <v>68.5</v>
      </c>
      <c r="BT103" s="38">
        <v>70.2</v>
      </c>
      <c r="BU103" s="38">
        <v>1013.5</v>
      </c>
      <c r="BV103" s="38">
        <v>1014.9</v>
      </c>
      <c r="BW103" s="38" t="s">
        <v>66</v>
      </c>
      <c r="BX103" s="1">
        <v>1</v>
      </c>
      <c r="BY103" s="35">
        <v>1.2</v>
      </c>
      <c r="BZ103" s="18">
        <v>2</v>
      </c>
      <c r="CB103" s="38">
        <v>14</v>
      </c>
      <c r="CH103" s="172">
        <f t="shared" si="6"/>
        <v>0</v>
      </c>
      <c r="CI103" s="172">
        <f t="shared" si="7"/>
        <v>0</v>
      </c>
      <c r="CJ103" s="48">
        <f t="shared" si="8"/>
        <v>0</v>
      </c>
      <c r="CK103" s="48">
        <f t="shared" si="9"/>
        <v>0</v>
      </c>
    </row>
    <row r="104" spans="1:89" x14ac:dyDescent="0.25">
      <c r="A104" s="93">
        <v>42510</v>
      </c>
      <c r="B104" s="47" t="str">
        <f t="shared" si="10"/>
        <v>16141</v>
      </c>
      <c r="C104" s="48" t="s">
        <v>42</v>
      </c>
      <c r="D104" s="48" t="s">
        <v>87</v>
      </c>
      <c r="E104" s="24">
        <v>14</v>
      </c>
      <c r="F104" s="24">
        <v>5</v>
      </c>
      <c r="G104" s="24" t="s">
        <v>25</v>
      </c>
      <c r="H104" s="24">
        <v>717</v>
      </c>
      <c r="I104" s="24">
        <f t="shared" si="11"/>
        <v>117</v>
      </c>
      <c r="J104" s="14" t="s">
        <v>67</v>
      </c>
      <c r="K104" s="9"/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1"/>
      <c r="S104" s="1"/>
      <c r="T104" s="1"/>
      <c r="U104" s="137"/>
      <c r="V104" s="1"/>
      <c r="W104" s="1"/>
      <c r="X104" s="1"/>
      <c r="Y104" s="137"/>
      <c r="Z104" s="1"/>
      <c r="AA104" s="1"/>
      <c r="AB104" s="1"/>
      <c r="AL104" s="15">
        <v>0</v>
      </c>
      <c r="AM104" s="3"/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1"/>
      <c r="AU104" s="12"/>
      <c r="AV104" s="12"/>
      <c r="AW104" s="128"/>
      <c r="AY104" s="3"/>
      <c r="BB104" s="22"/>
      <c r="BC104" s="1"/>
      <c r="BD104" s="22"/>
      <c r="BE104" s="135"/>
      <c r="BF104" s="22"/>
      <c r="BG104" s="22"/>
      <c r="BH104" s="22"/>
      <c r="BI104" s="135"/>
      <c r="BJ104" s="22"/>
      <c r="BK104" s="22"/>
      <c r="BL104" s="22"/>
      <c r="BM104" s="157"/>
      <c r="BN104" s="3"/>
      <c r="BO104" s="1"/>
      <c r="BP104" s="1"/>
      <c r="BQ104" s="137"/>
      <c r="BR104" s="15"/>
      <c r="BS104" s="120">
        <v>68.5</v>
      </c>
      <c r="BT104" s="38">
        <v>70.2</v>
      </c>
      <c r="BU104" s="38">
        <v>1013.5</v>
      </c>
      <c r="BV104" s="38">
        <v>1014.9</v>
      </c>
      <c r="BW104" s="38" t="s">
        <v>66</v>
      </c>
      <c r="BX104" s="1">
        <v>1</v>
      </c>
      <c r="BY104" s="35">
        <v>2.1</v>
      </c>
      <c r="BZ104" s="18">
        <v>2</v>
      </c>
      <c r="CB104" s="38">
        <v>14</v>
      </c>
      <c r="CH104" s="172">
        <f t="shared" si="6"/>
        <v>0</v>
      </c>
      <c r="CI104" s="172">
        <f t="shared" si="7"/>
        <v>0</v>
      </c>
      <c r="CJ104" s="48">
        <f t="shared" si="8"/>
        <v>0</v>
      </c>
      <c r="CK104" s="48">
        <f t="shared" si="9"/>
        <v>0</v>
      </c>
    </row>
    <row r="105" spans="1:89" x14ac:dyDescent="0.25">
      <c r="A105" s="93">
        <v>42510</v>
      </c>
      <c r="B105" s="47" t="str">
        <f t="shared" si="10"/>
        <v>16141</v>
      </c>
      <c r="C105" s="48" t="s">
        <v>42</v>
      </c>
      <c r="D105" s="48" t="s">
        <v>87</v>
      </c>
      <c r="E105" s="24">
        <v>14</v>
      </c>
      <c r="F105" s="24">
        <v>6</v>
      </c>
      <c r="G105" s="24" t="s">
        <v>25</v>
      </c>
      <c r="H105" s="24">
        <v>705</v>
      </c>
      <c r="I105" s="24">
        <f t="shared" si="11"/>
        <v>105</v>
      </c>
      <c r="J105" s="14" t="s">
        <v>67</v>
      </c>
      <c r="K105" s="9"/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1"/>
      <c r="S105" s="1"/>
      <c r="T105" s="1"/>
      <c r="U105" s="137"/>
      <c r="V105" s="1"/>
      <c r="W105" s="1"/>
      <c r="X105" s="1"/>
      <c r="Y105" s="137"/>
      <c r="Z105" s="1"/>
      <c r="AA105" s="1"/>
      <c r="AB105" s="1"/>
      <c r="AL105" s="15">
        <v>0</v>
      </c>
      <c r="AM105" s="3"/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1"/>
      <c r="AU105" s="12"/>
      <c r="AV105" s="12"/>
      <c r="AW105" s="128"/>
      <c r="AY105" s="3"/>
      <c r="BB105" s="22"/>
      <c r="BC105" s="1"/>
      <c r="BD105" s="22"/>
      <c r="BE105" s="135"/>
      <c r="BF105" s="22"/>
      <c r="BG105" s="22"/>
      <c r="BH105" s="22"/>
      <c r="BI105" s="135"/>
      <c r="BJ105" s="22"/>
      <c r="BK105" s="22"/>
      <c r="BL105" s="22"/>
      <c r="BM105" s="157"/>
      <c r="BN105" s="3"/>
      <c r="BO105" s="1"/>
      <c r="BP105" s="1"/>
      <c r="BQ105" s="137"/>
      <c r="BR105" s="15"/>
      <c r="BS105" s="120">
        <v>68.5</v>
      </c>
      <c r="BT105" s="38">
        <v>70.2</v>
      </c>
      <c r="BU105" s="38">
        <v>1013.5</v>
      </c>
      <c r="BV105" s="38">
        <v>1014.9</v>
      </c>
      <c r="BW105" s="38" t="s">
        <v>66</v>
      </c>
      <c r="BX105" s="1">
        <v>2</v>
      </c>
      <c r="BY105" s="35">
        <v>5.3</v>
      </c>
      <c r="BZ105" s="18">
        <v>2</v>
      </c>
      <c r="CB105" s="38">
        <v>14</v>
      </c>
      <c r="CH105" s="172">
        <f t="shared" si="6"/>
        <v>0</v>
      </c>
      <c r="CI105" s="172">
        <f t="shared" si="7"/>
        <v>0</v>
      </c>
      <c r="CJ105" s="48">
        <f t="shared" si="8"/>
        <v>0</v>
      </c>
      <c r="CK105" s="48">
        <f t="shared" si="9"/>
        <v>0</v>
      </c>
    </row>
    <row r="106" spans="1:89" x14ac:dyDescent="0.25">
      <c r="A106" s="93">
        <v>42510</v>
      </c>
      <c r="B106" s="47" t="str">
        <f t="shared" si="10"/>
        <v>16141</v>
      </c>
      <c r="C106" s="48" t="s">
        <v>42</v>
      </c>
      <c r="D106" s="48" t="s">
        <v>87</v>
      </c>
      <c r="E106" s="24">
        <v>14</v>
      </c>
      <c r="F106" s="24">
        <v>7</v>
      </c>
      <c r="G106" s="24" t="s">
        <v>25</v>
      </c>
      <c r="H106" s="24">
        <v>650</v>
      </c>
      <c r="I106" s="24">
        <f t="shared" si="11"/>
        <v>50</v>
      </c>
      <c r="J106" s="14" t="s">
        <v>67</v>
      </c>
      <c r="K106" s="9"/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1"/>
      <c r="S106" s="1"/>
      <c r="T106" s="1"/>
      <c r="U106" s="137"/>
      <c r="V106" s="1"/>
      <c r="W106" s="1"/>
      <c r="X106" s="1"/>
      <c r="Y106" s="137"/>
      <c r="Z106" s="1"/>
      <c r="AA106" s="1"/>
      <c r="AB106" s="1"/>
      <c r="AL106" s="15">
        <v>0</v>
      </c>
      <c r="AM106" s="3"/>
      <c r="AN106" s="24">
        <v>1</v>
      </c>
      <c r="AO106" s="24">
        <v>1</v>
      </c>
      <c r="AP106" s="24">
        <v>0</v>
      </c>
      <c r="AQ106" s="24">
        <v>0</v>
      </c>
      <c r="AR106" s="24">
        <v>0</v>
      </c>
      <c r="AS106" s="24">
        <v>0</v>
      </c>
      <c r="AT106" s="1"/>
      <c r="AU106" s="12"/>
      <c r="AV106" s="12"/>
      <c r="AW106" s="128"/>
      <c r="AX106" t="s">
        <v>22</v>
      </c>
      <c r="AY106" s="3" t="s">
        <v>22</v>
      </c>
      <c r="AZ106">
        <v>20</v>
      </c>
      <c r="BB106" s="22"/>
      <c r="BC106" s="1"/>
      <c r="BD106" s="22"/>
      <c r="BE106" s="135"/>
      <c r="BF106" s="22"/>
      <c r="BG106" s="22"/>
      <c r="BH106" s="22"/>
      <c r="BI106" s="135"/>
      <c r="BJ106" s="22"/>
      <c r="BK106" s="22"/>
      <c r="BL106" s="22"/>
      <c r="BM106" s="157"/>
      <c r="BN106" s="3"/>
      <c r="BO106" s="1"/>
      <c r="BP106" s="1"/>
      <c r="BQ106" s="137"/>
      <c r="BR106" s="15">
        <v>1</v>
      </c>
      <c r="BS106" s="120">
        <v>68.5</v>
      </c>
      <c r="BT106" s="38">
        <v>70.2</v>
      </c>
      <c r="BU106" s="38">
        <v>1013.5</v>
      </c>
      <c r="BV106" s="38">
        <v>1014.9</v>
      </c>
      <c r="BW106" s="38" t="s">
        <v>66</v>
      </c>
      <c r="BX106" s="1">
        <v>1</v>
      </c>
      <c r="BY106" s="35">
        <v>2.2999999999999998</v>
      </c>
      <c r="BZ106" s="18">
        <v>2</v>
      </c>
      <c r="CB106" s="38">
        <v>14</v>
      </c>
      <c r="CH106" s="172">
        <f t="shared" si="6"/>
        <v>0</v>
      </c>
      <c r="CI106" s="172">
        <f t="shared" si="7"/>
        <v>0</v>
      </c>
      <c r="CJ106" s="48">
        <f t="shared" si="8"/>
        <v>0</v>
      </c>
      <c r="CK106" s="48">
        <f t="shared" si="9"/>
        <v>0</v>
      </c>
    </row>
    <row r="107" spans="1:89" x14ac:dyDescent="0.25">
      <c r="A107" s="93">
        <v>42510</v>
      </c>
      <c r="B107" s="47" t="str">
        <f t="shared" si="10"/>
        <v>16141</v>
      </c>
      <c r="C107" s="48" t="s">
        <v>42</v>
      </c>
      <c r="D107" s="48" t="s">
        <v>87</v>
      </c>
      <c r="E107" s="24">
        <v>14</v>
      </c>
      <c r="F107" s="24">
        <v>8</v>
      </c>
      <c r="G107" s="24" t="s">
        <v>25</v>
      </c>
      <c r="H107" s="24">
        <v>637</v>
      </c>
      <c r="I107" s="24">
        <f t="shared" si="11"/>
        <v>37</v>
      </c>
      <c r="J107" s="14" t="s">
        <v>67</v>
      </c>
      <c r="K107" s="9"/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1"/>
      <c r="S107" s="1"/>
      <c r="T107" s="1"/>
      <c r="U107" s="137"/>
      <c r="V107" s="1"/>
      <c r="W107" s="1"/>
      <c r="X107" s="1"/>
      <c r="Y107" s="137"/>
      <c r="Z107" s="1"/>
      <c r="AA107" s="1"/>
      <c r="AB107" s="1"/>
      <c r="AL107" s="15">
        <v>0</v>
      </c>
      <c r="AM107" s="3"/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1"/>
      <c r="AU107" s="12"/>
      <c r="AV107" s="12"/>
      <c r="AW107" s="128"/>
      <c r="AY107" s="3"/>
      <c r="BB107" s="22"/>
      <c r="BC107" s="1"/>
      <c r="BD107" s="22"/>
      <c r="BE107" s="135"/>
      <c r="BF107" s="22"/>
      <c r="BG107" s="22"/>
      <c r="BH107" s="22"/>
      <c r="BI107" s="135"/>
      <c r="BJ107" s="22"/>
      <c r="BK107" s="22"/>
      <c r="BL107" s="22"/>
      <c r="BM107" s="157"/>
      <c r="BN107" s="3"/>
      <c r="BO107" s="1"/>
      <c r="BP107" s="1"/>
      <c r="BQ107" s="137"/>
      <c r="BR107" s="15"/>
      <c r="BS107" s="120">
        <v>68.5</v>
      </c>
      <c r="BT107" s="38">
        <v>70.2</v>
      </c>
      <c r="BU107" s="38">
        <v>1013.5</v>
      </c>
      <c r="BV107" s="38">
        <v>1014.9</v>
      </c>
      <c r="BW107" s="38" t="s">
        <v>66</v>
      </c>
      <c r="BX107" s="1">
        <v>1</v>
      </c>
      <c r="BY107" s="35">
        <v>1.4</v>
      </c>
      <c r="BZ107" s="18">
        <v>2</v>
      </c>
      <c r="CB107" s="38">
        <v>14</v>
      </c>
      <c r="CH107" s="172">
        <f t="shared" si="6"/>
        <v>0</v>
      </c>
      <c r="CI107" s="172">
        <f t="shared" si="7"/>
        <v>0</v>
      </c>
      <c r="CJ107" s="48">
        <f t="shared" si="8"/>
        <v>0</v>
      </c>
      <c r="CK107" s="48">
        <f t="shared" si="9"/>
        <v>0</v>
      </c>
    </row>
    <row r="108" spans="1:89" s="68" customFormat="1" x14ac:dyDescent="0.25">
      <c r="A108" s="54">
        <v>42510</v>
      </c>
      <c r="B108" s="55" t="str">
        <f t="shared" si="10"/>
        <v>16141</v>
      </c>
      <c r="C108" s="56" t="s">
        <v>42</v>
      </c>
      <c r="D108" s="56" t="s">
        <v>87</v>
      </c>
      <c r="E108" s="57">
        <v>14</v>
      </c>
      <c r="F108" s="57">
        <v>9</v>
      </c>
      <c r="G108" s="57" t="s">
        <v>25</v>
      </c>
      <c r="H108" s="57">
        <v>624</v>
      </c>
      <c r="I108" s="57">
        <f t="shared" si="11"/>
        <v>24</v>
      </c>
      <c r="J108" s="39" t="s">
        <v>67</v>
      </c>
      <c r="K108" s="5"/>
      <c r="L108" s="57">
        <v>0</v>
      </c>
      <c r="M108" s="57">
        <v>0</v>
      </c>
      <c r="N108" s="57">
        <v>0</v>
      </c>
      <c r="O108" s="57">
        <v>0</v>
      </c>
      <c r="P108" s="57">
        <v>0</v>
      </c>
      <c r="Q108" s="57">
        <v>0</v>
      </c>
      <c r="R108" s="69"/>
      <c r="S108" s="69"/>
      <c r="T108" s="69"/>
      <c r="U108" s="138"/>
      <c r="V108" s="69"/>
      <c r="W108" s="69"/>
      <c r="X108" s="69"/>
      <c r="Y108" s="138"/>
      <c r="Z108" s="69"/>
      <c r="AA108" s="69"/>
      <c r="AB108" s="69"/>
      <c r="AC108" s="129"/>
      <c r="AG108" s="129"/>
      <c r="AK108" s="129"/>
      <c r="AL108" s="71">
        <v>0</v>
      </c>
      <c r="AM108" s="5"/>
      <c r="AN108" s="57">
        <v>0</v>
      </c>
      <c r="AO108" s="57">
        <v>0</v>
      </c>
      <c r="AP108" s="57">
        <v>0</v>
      </c>
      <c r="AQ108" s="57">
        <v>0</v>
      </c>
      <c r="AR108" s="57">
        <v>0</v>
      </c>
      <c r="AS108" s="57">
        <v>0</v>
      </c>
      <c r="AT108" s="69"/>
      <c r="AW108" s="129"/>
      <c r="AY108" s="5"/>
      <c r="BA108" s="129"/>
      <c r="BB108" s="73"/>
      <c r="BC108" s="69"/>
      <c r="BD108" s="73"/>
      <c r="BE108" s="136"/>
      <c r="BF108" s="73"/>
      <c r="BG108" s="73"/>
      <c r="BH108" s="73"/>
      <c r="BI108" s="136"/>
      <c r="BJ108" s="73"/>
      <c r="BK108" s="73"/>
      <c r="BL108" s="73"/>
      <c r="BM108" s="157"/>
      <c r="BN108" s="5"/>
      <c r="BO108" s="69"/>
      <c r="BP108" s="69"/>
      <c r="BQ108" s="138"/>
      <c r="BR108" s="71"/>
      <c r="BS108" s="113">
        <v>68.5</v>
      </c>
      <c r="BT108" s="57">
        <v>70.2</v>
      </c>
      <c r="BU108" s="57">
        <v>1013.5</v>
      </c>
      <c r="BV108" s="57">
        <v>1014.9</v>
      </c>
      <c r="BW108" s="57" t="s">
        <v>66</v>
      </c>
      <c r="BX108" s="69">
        <v>1</v>
      </c>
      <c r="BY108" s="61">
        <v>0</v>
      </c>
      <c r="BZ108" s="19">
        <v>2</v>
      </c>
      <c r="CA108" s="69"/>
      <c r="CB108" s="68">
        <v>14</v>
      </c>
      <c r="CH108" s="172">
        <f t="shared" si="6"/>
        <v>0</v>
      </c>
      <c r="CI108" s="172">
        <f t="shared" si="7"/>
        <v>0</v>
      </c>
      <c r="CJ108" s="48">
        <f t="shared" si="8"/>
        <v>0</v>
      </c>
      <c r="CK108" s="48">
        <f t="shared" si="9"/>
        <v>0</v>
      </c>
    </row>
    <row r="109" spans="1:89" x14ac:dyDescent="0.25">
      <c r="J109" s="14"/>
      <c r="AD109" t="s">
        <v>78</v>
      </c>
      <c r="AE109" s="83" t="s">
        <v>70</v>
      </c>
      <c r="AF109" s="83" t="s">
        <v>71</v>
      </c>
      <c r="AH109" t="s">
        <v>78</v>
      </c>
      <c r="AI109" s="83" t="s">
        <v>70</v>
      </c>
      <c r="AJ109" s="83" t="s">
        <v>71</v>
      </c>
      <c r="AL109" s="15">
        <f>COUNT(AL4:AL108)</f>
        <v>69</v>
      </c>
      <c r="BR109" s="28"/>
    </row>
    <row r="110" spans="1:89" x14ac:dyDescent="0.25">
      <c r="J110" s="14"/>
      <c r="AE110" s="83" t="s">
        <v>72</v>
      </c>
      <c r="AF110" s="83" t="s">
        <v>73</v>
      </c>
      <c r="AI110" s="83" t="s">
        <v>72</v>
      </c>
      <c r="AJ110" s="83" t="s">
        <v>73</v>
      </c>
      <c r="AL110" s="15">
        <f>SUM(AL4:AL108)</f>
        <v>15</v>
      </c>
      <c r="BR110" s="28"/>
    </row>
    <row r="111" spans="1:89" x14ac:dyDescent="0.25">
      <c r="J111" s="14"/>
      <c r="AE111" s="83"/>
      <c r="AF111" s="83" t="s">
        <v>74</v>
      </c>
      <c r="AI111" s="83"/>
      <c r="AJ111" s="83" t="s">
        <v>74</v>
      </c>
      <c r="AL111" s="15">
        <f>COUNT(L4:L108)</f>
        <v>69</v>
      </c>
      <c r="BR111" s="28"/>
    </row>
    <row r="112" spans="1:89" x14ac:dyDescent="0.25">
      <c r="J112" s="14"/>
      <c r="AL112" s="15"/>
      <c r="BR112" s="28"/>
    </row>
    <row r="113" spans="10:70" x14ac:dyDescent="0.25">
      <c r="J113" s="14"/>
      <c r="AL113" s="15"/>
      <c r="BR113" s="28"/>
    </row>
    <row r="114" spans="10:70" x14ac:dyDescent="0.25">
      <c r="J114" s="14"/>
      <c r="AL114" s="15"/>
      <c r="BR114" s="28"/>
    </row>
    <row r="115" spans="10:70" x14ac:dyDescent="0.25">
      <c r="J115" s="14"/>
      <c r="AL115" s="15"/>
      <c r="BR115" s="28"/>
    </row>
    <row r="116" spans="10:70" x14ac:dyDescent="0.25">
      <c r="J116" s="14"/>
      <c r="AL116" s="15"/>
      <c r="BR116" s="28"/>
    </row>
    <row r="117" spans="10:70" x14ac:dyDescent="0.25">
      <c r="J117" s="14"/>
      <c r="AL117" s="15"/>
      <c r="BR117" s="28"/>
    </row>
    <row r="118" spans="10:70" x14ac:dyDescent="0.25">
      <c r="J118" s="14"/>
      <c r="AL118" s="15"/>
      <c r="BR118" s="28"/>
    </row>
    <row r="119" spans="10:70" x14ac:dyDescent="0.25">
      <c r="J119" s="14"/>
      <c r="AL119" s="15"/>
      <c r="BR119" s="28"/>
    </row>
    <row r="120" spans="10:70" x14ac:dyDescent="0.25">
      <c r="J120" s="14"/>
      <c r="AL120" s="15"/>
      <c r="BR120" s="28"/>
    </row>
    <row r="121" spans="10:70" x14ac:dyDescent="0.25">
      <c r="J121" s="14"/>
      <c r="AL121" s="15"/>
      <c r="BR121" s="28"/>
    </row>
    <row r="122" spans="10:70" x14ac:dyDescent="0.25">
      <c r="J122" s="14"/>
      <c r="AL122" s="15"/>
      <c r="BR122" s="28"/>
    </row>
    <row r="123" spans="10:70" x14ac:dyDescent="0.25">
      <c r="J123" s="14"/>
      <c r="AL123" s="15"/>
      <c r="BR123" s="28"/>
    </row>
    <row r="124" spans="10:70" x14ac:dyDescent="0.25">
      <c r="J124" s="14"/>
      <c r="AL124" s="15"/>
      <c r="BR124" s="28"/>
    </row>
    <row r="125" spans="10:70" x14ac:dyDescent="0.25">
      <c r="J125" s="14"/>
      <c r="AL125" s="15"/>
      <c r="BR125" s="28"/>
    </row>
    <row r="126" spans="10:70" x14ac:dyDescent="0.25">
      <c r="J126" s="14"/>
      <c r="AL126" s="15"/>
      <c r="BR126" s="28"/>
    </row>
    <row r="127" spans="10:70" x14ac:dyDescent="0.25">
      <c r="J127" s="14"/>
      <c r="AL127" s="15"/>
      <c r="BR127" s="28"/>
    </row>
    <row r="128" spans="10:70" x14ac:dyDescent="0.25">
      <c r="J128" s="14"/>
      <c r="AL128" s="15"/>
      <c r="BR128" s="28"/>
    </row>
    <row r="129" spans="10:70" x14ac:dyDescent="0.25">
      <c r="J129" s="14"/>
      <c r="AL129" s="15"/>
      <c r="BR129" s="28"/>
    </row>
    <row r="130" spans="10:70" x14ac:dyDescent="0.25">
      <c r="J130" s="14"/>
      <c r="AL130" s="15"/>
      <c r="BR130" s="28"/>
    </row>
    <row r="131" spans="10:70" x14ac:dyDescent="0.25">
      <c r="J131" s="14"/>
      <c r="AL131" s="15"/>
      <c r="BR131" s="28"/>
    </row>
    <row r="132" spans="10:70" x14ac:dyDescent="0.25">
      <c r="J132" s="14"/>
      <c r="AL132" s="15"/>
      <c r="BR132" s="28"/>
    </row>
    <row r="133" spans="10:70" x14ac:dyDescent="0.25">
      <c r="J133" s="14"/>
      <c r="AL133" s="15"/>
      <c r="BR133" s="28"/>
    </row>
    <row r="134" spans="10:70" x14ac:dyDescent="0.25">
      <c r="J134" s="14"/>
      <c r="AL134" s="15"/>
      <c r="BR134" s="28"/>
    </row>
    <row r="135" spans="10:70" x14ac:dyDescent="0.25">
      <c r="J135" s="14"/>
      <c r="AL135" s="15"/>
      <c r="BR135" s="28"/>
    </row>
    <row r="136" spans="10:70" x14ac:dyDescent="0.25">
      <c r="J136" s="14"/>
      <c r="AL136" s="15"/>
      <c r="BR136" s="28"/>
    </row>
    <row r="137" spans="10:70" x14ac:dyDescent="0.25">
      <c r="J137" s="14"/>
      <c r="AL137" s="15"/>
      <c r="BR137" s="28"/>
    </row>
    <row r="138" spans="10:70" x14ac:dyDescent="0.25">
      <c r="J138" s="14"/>
      <c r="AL138" s="15"/>
      <c r="BR138" s="28"/>
    </row>
    <row r="139" spans="10:70" x14ac:dyDescent="0.25">
      <c r="J139" s="14"/>
      <c r="AL139" s="15"/>
      <c r="BR139" s="28"/>
    </row>
    <row r="140" spans="10:70" x14ac:dyDescent="0.25">
      <c r="J140" s="14"/>
      <c r="AL140" s="15"/>
      <c r="BR140" s="28"/>
    </row>
    <row r="141" spans="10:70" x14ac:dyDescent="0.25">
      <c r="J141" s="14"/>
      <c r="AL141" s="15"/>
      <c r="BR141" s="28"/>
    </row>
    <row r="142" spans="10:70" x14ac:dyDescent="0.25">
      <c r="J142" s="14"/>
      <c r="AL142" s="15"/>
      <c r="BR142" s="28"/>
    </row>
    <row r="143" spans="10:70" x14ac:dyDescent="0.25">
      <c r="J143" s="14"/>
      <c r="AL143" s="15"/>
      <c r="BR143" s="28"/>
    </row>
    <row r="144" spans="10:70" x14ac:dyDescent="0.25">
      <c r="J144" s="14"/>
      <c r="AL144" s="15"/>
      <c r="BR144" s="28"/>
    </row>
    <row r="145" spans="10:70" x14ac:dyDescent="0.25">
      <c r="J145" s="14"/>
      <c r="AL145" s="15"/>
      <c r="BR145" s="28"/>
    </row>
    <row r="146" spans="10:70" x14ac:dyDescent="0.25">
      <c r="J146" s="14"/>
      <c r="AL146" s="15"/>
      <c r="BR146" s="28"/>
    </row>
    <row r="147" spans="10:70" x14ac:dyDescent="0.25">
      <c r="J147" s="14"/>
      <c r="AL147" s="15"/>
      <c r="BR147" s="28"/>
    </row>
    <row r="148" spans="10:70" x14ac:dyDescent="0.25">
      <c r="J148" s="14"/>
      <c r="AL148" s="15"/>
      <c r="BR148" s="28"/>
    </row>
    <row r="149" spans="10:70" x14ac:dyDescent="0.25">
      <c r="J149" s="14"/>
      <c r="AL149" s="15"/>
      <c r="BR149" s="28"/>
    </row>
    <row r="150" spans="10:70" x14ac:dyDescent="0.25">
      <c r="J150" s="14"/>
      <c r="AL150" s="15"/>
      <c r="BR150" s="28"/>
    </row>
    <row r="151" spans="10:70" x14ac:dyDescent="0.25">
      <c r="J151" s="14"/>
      <c r="AL151" s="15"/>
      <c r="BR151" s="28"/>
    </row>
    <row r="152" spans="10:70" x14ac:dyDescent="0.25">
      <c r="J152" s="14"/>
      <c r="AL152" s="15"/>
      <c r="BR152" s="28"/>
    </row>
    <row r="153" spans="10:70" x14ac:dyDescent="0.25">
      <c r="J153" s="14"/>
      <c r="AL153" s="15"/>
      <c r="BR153" s="28"/>
    </row>
    <row r="154" spans="10:70" x14ac:dyDescent="0.25">
      <c r="J154" s="14"/>
      <c r="AL154" s="15"/>
      <c r="BR154" s="28"/>
    </row>
    <row r="155" spans="10:70" x14ac:dyDescent="0.25">
      <c r="J155" s="14"/>
      <c r="AL155" s="15"/>
      <c r="BR155" s="28"/>
    </row>
    <row r="156" spans="10:70" x14ac:dyDescent="0.25">
      <c r="J156" s="14"/>
      <c r="AL156" s="15"/>
      <c r="BR156" s="28"/>
    </row>
    <row r="157" spans="10:70" x14ac:dyDescent="0.25">
      <c r="J157" s="14"/>
      <c r="AL157" s="15"/>
      <c r="BR157" s="28"/>
    </row>
    <row r="158" spans="10:70" x14ac:dyDescent="0.25">
      <c r="J158" s="14"/>
      <c r="AL158" s="15"/>
      <c r="BR158" s="28"/>
    </row>
    <row r="159" spans="10:70" x14ac:dyDescent="0.25">
      <c r="J159" s="14"/>
      <c r="AL159" s="15"/>
      <c r="BR159" s="28"/>
    </row>
    <row r="160" spans="10:70" x14ac:dyDescent="0.25">
      <c r="J160" s="14"/>
      <c r="AL160" s="15"/>
      <c r="BR160" s="28"/>
    </row>
    <row r="161" spans="10:70" x14ac:dyDescent="0.25">
      <c r="J161" s="14"/>
      <c r="AL161" s="15"/>
      <c r="BR161" s="28"/>
    </row>
    <row r="162" spans="10:70" x14ac:dyDescent="0.25">
      <c r="J162" s="14"/>
      <c r="AL162" s="15"/>
      <c r="BR162" s="28"/>
    </row>
    <row r="163" spans="10:70" x14ac:dyDescent="0.25">
      <c r="J163" s="14"/>
      <c r="AL163" s="15"/>
      <c r="BR163" s="28"/>
    </row>
    <row r="164" spans="10:70" x14ac:dyDescent="0.25">
      <c r="J164" s="14"/>
      <c r="AL164" s="15"/>
      <c r="BR164" s="28"/>
    </row>
    <row r="165" spans="10:70" x14ac:dyDescent="0.25">
      <c r="J165" s="14"/>
      <c r="AL165" s="15"/>
      <c r="BR165" s="28"/>
    </row>
    <row r="166" spans="10:70" x14ac:dyDescent="0.25">
      <c r="J166" s="14"/>
      <c r="AL166" s="15"/>
      <c r="BR166" s="28"/>
    </row>
    <row r="167" spans="10:70" x14ac:dyDescent="0.25">
      <c r="J167" s="14"/>
      <c r="AL167" s="15"/>
      <c r="BR167" s="28"/>
    </row>
    <row r="168" spans="10:70" x14ac:dyDescent="0.25">
      <c r="J168" s="14"/>
      <c r="AL168" s="15"/>
      <c r="BR168" s="28"/>
    </row>
    <row r="169" spans="10:70" x14ac:dyDescent="0.25">
      <c r="J169" s="14"/>
      <c r="AL169" s="15"/>
      <c r="BR169" s="28"/>
    </row>
    <row r="170" spans="10:70" x14ac:dyDescent="0.25">
      <c r="J170" s="14"/>
      <c r="AL170" s="15"/>
      <c r="BR170" s="28"/>
    </row>
    <row r="171" spans="10:70" x14ac:dyDescent="0.25">
      <c r="J171" s="14"/>
      <c r="AL171" s="15"/>
      <c r="BR171" s="28"/>
    </row>
    <row r="172" spans="10:70" x14ac:dyDescent="0.25">
      <c r="J172" s="14"/>
      <c r="AL172" s="15"/>
      <c r="BR172" s="28"/>
    </row>
    <row r="173" spans="10:70" x14ac:dyDescent="0.25">
      <c r="J173" s="14"/>
      <c r="AL173" s="15"/>
      <c r="BR173" s="28"/>
    </row>
    <row r="174" spans="10:70" x14ac:dyDescent="0.25">
      <c r="J174" s="14"/>
      <c r="AL174" s="15"/>
      <c r="BR174" s="28"/>
    </row>
    <row r="175" spans="10:70" x14ac:dyDescent="0.25">
      <c r="J175" s="14"/>
      <c r="AL175" s="15"/>
      <c r="BR175" s="28"/>
    </row>
    <row r="176" spans="10:70" x14ac:dyDescent="0.25">
      <c r="J176" s="14"/>
      <c r="AL176" s="15"/>
      <c r="BR176" s="28"/>
    </row>
    <row r="177" spans="10:70" x14ac:dyDescent="0.25">
      <c r="J177" s="14"/>
      <c r="AL177" s="15"/>
      <c r="BR177" s="28"/>
    </row>
    <row r="178" spans="10:70" x14ac:dyDescent="0.25">
      <c r="J178" s="14"/>
      <c r="AL178" s="15"/>
      <c r="BR178" s="28"/>
    </row>
    <row r="179" spans="10:70" x14ac:dyDescent="0.25">
      <c r="J179" s="14"/>
      <c r="AL179" s="15"/>
      <c r="BR179" s="28"/>
    </row>
    <row r="180" spans="10:70" x14ac:dyDescent="0.25">
      <c r="J180" s="14"/>
      <c r="AL180" s="15"/>
      <c r="BR180" s="28"/>
    </row>
    <row r="181" spans="10:70" x14ac:dyDescent="0.25">
      <c r="J181" s="14"/>
      <c r="AL181" s="15"/>
      <c r="BR181" s="28"/>
    </row>
    <row r="182" spans="10:70" x14ac:dyDescent="0.25">
      <c r="J182" s="14"/>
      <c r="AL182" s="15"/>
      <c r="BR182" s="28"/>
    </row>
    <row r="183" spans="10:70" x14ac:dyDescent="0.25">
      <c r="J183" s="14"/>
      <c r="AL183" s="15"/>
      <c r="BR183" s="28"/>
    </row>
    <row r="184" spans="10:70" x14ac:dyDescent="0.25">
      <c r="J184" s="14"/>
      <c r="AL184" s="15"/>
      <c r="BR184" s="28"/>
    </row>
    <row r="185" spans="10:70" x14ac:dyDescent="0.25">
      <c r="J185" s="14"/>
      <c r="AL185" s="15"/>
      <c r="BR185" s="28"/>
    </row>
    <row r="186" spans="10:70" x14ac:dyDescent="0.25">
      <c r="J186" s="14"/>
      <c r="AL186" s="15"/>
      <c r="BR186" s="28"/>
    </row>
    <row r="187" spans="10:70" x14ac:dyDescent="0.25">
      <c r="J187" s="14"/>
      <c r="AL187" s="15"/>
      <c r="BR187" s="28"/>
    </row>
    <row r="188" spans="10:70" x14ac:dyDescent="0.25">
      <c r="J188" s="14"/>
      <c r="AL188" s="15"/>
      <c r="BR188" s="28"/>
    </row>
    <row r="189" spans="10:70" x14ac:dyDescent="0.25">
      <c r="J189" s="14"/>
      <c r="AL189" s="15"/>
      <c r="BR189" s="28"/>
    </row>
    <row r="190" spans="10:70" x14ac:dyDescent="0.25">
      <c r="AL190" s="15"/>
      <c r="BR190" s="28"/>
    </row>
    <row r="191" spans="10:70" x14ac:dyDescent="0.25">
      <c r="AL191" s="15"/>
      <c r="BR191" s="28"/>
    </row>
    <row r="192" spans="10:70" x14ac:dyDescent="0.25">
      <c r="AL192" s="15"/>
      <c r="BR192" s="28"/>
    </row>
    <row r="193" spans="38:70" x14ac:dyDescent="0.25">
      <c r="AL193" s="15"/>
      <c r="BR193" s="28"/>
    </row>
    <row r="194" spans="38:70" x14ac:dyDescent="0.25">
      <c r="AL194" s="15"/>
      <c r="BR194" s="28"/>
    </row>
    <row r="195" spans="38:70" x14ac:dyDescent="0.25">
      <c r="AL195" s="15"/>
      <c r="BR195" s="28"/>
    </row>
    <row r="196" spans="38:70" x14ac:dyDescent="0.25">
      <c r="AL196" s="15"/>
      <c r="BR196" s="28"/>
    </row>
    <row r="197" spans="38:70" x14ac:dyDescent="0.25">
      <c r="AL197" s="15"/>
      <c r="BR197" s="28"/>
    </row>
    <row r="198" spans="38:70" x14ac:dyDescent="0.25">
      <c r="AL198" s="15"/>
      <c r="BR198" s="28"/>
    </row>
    <row r="199" spans="38:70" x14ac:dyDescent="0.25">
      <c r="AL199" s="15"/>
      <c r="BR199" s="28"/>
    </row>
    <row r="200" spans="38:70" x14ac:dyDescent="0.25">
      <c r="AL200" s="15"/>
      <c r="BR200" s="28"/>
    </row>
    <row r="201" spans="38:70" x14ac:dyDescent="0.25">
      <c r="AL201" s="15"/>
      <c r="BR201" s="28"/>
    </row>
    <row r="202" spans="38:70" x14ac:dyDescent="0.25">
      <c r="AL202" s="15"/>
      <c r="BR202" s="28"/>
    </row>
    <row r="203" spans="38:70" x14ac:dyDescent="0.25">
      <c r="AL203" s="15"/>
      <c r="BR203" s="28"/>
    </row>
    <row r="204" spans="38:70" x14ac:dyDescent="0.25">
      <c r="AL204" s="15"/>
      <c r="BR204" s="28"/>
    </row>
    <row r="205" spans="38:70" x14ac:dyDescent="0.25">
      <c r="AL205" s="15"/>
      <c r="BR205" s="28"/>
    </row>
    <row r="206" spans="38:70" x14ac:dyDescent="0.25">
      <c r="AL206" s="15"/>
      <c r="BR206" s="28"/>
    </row>
    <row r="207" spans="38:70" x14ac:dyDescent="0.25">
      <c r="AL207" s="15"/>
      <c r="BR207" s="28"/>
    </row>
    <row r="208" spans="38:70" x14ac:dyDescent="0.25">
      <c r="AL208" s="15"/>
      <c r="BR208" s="28"/>
    </row>
    <row r="209" spans="38:70" x14ac:dyDescent="0.25">
      <c r="AL209" s="15"/>
      <c r="BR209" s="28"/>
    </row>
    <row r="210" spans="38:70" x14ac:dyDescent="0.25">
      <c r="AL210" s="15"/>
      <c r="BR210" s="28"/>
    </row>
    <row r="211" spans="38:70" x14ac:dyDescent="0.25">
      <c r="AL211" s="15"/>
      <c r="BR211" s="28"/>
    </row>
    <row r="212" spans="38:70" x14ac:dyDescent="0.25">
      <c r="AL212" s="15"/>
      <c r="BR212" s="28"/>
    </row>
    <row r="213" spans="38:70" x14ac:dyDescent="0.25">
      <c r="AL213" s="15"/>
      <c r="BR213" s="28"/>
    </row>
    <row r="214" spans="38:70" x14ac:dyDescent="0.25">
      <c r="AL214" s="15"/>
      <c r="BR214" s="28"/>
    </row>
    <row r="215" spans="38:70" x14ac:dyDescent="0.25">
      <c r="AL215" s="15"/>
      <c r="BR215" s="28"/>
    </row>
    <row r="216" spans="38:70" x14ac:dyDescent="0.25">
      <c r="AL216" s="15"/>
      <c r="BR216" s="28"/>
    </row>
    <row r="217" spans="38:70" x14ac:dyDescent="0.25">
      <c r="AL217" s="15"/>
      <c r="BR217" s="28"/>
    </row>
    <row r="218" spans="38:70" x14ac:dyDescent="0.25">
      <c r="AL218" s="15"/>
      <c r="BR218" s="28"/>
    </row>
    <row r="219" spans="38:70" x14ac:dyDescent="0.25">
      <c r="AL219" s="15"/>
      <c r="BR219" s="28"/>
    </row>
    <row r="220" spans="38:70" x14ac:dyDescent="0.25">
      <c r="AL220" s="15"/>
      <c r="BR220" s="28"/>
    </row>
    <row r="221" spans="38:70" x14ac:dyDescent="0.25">
      <c r="AL221" s="15"/>
      <c r="BR221" s="28"/>
    </row>
    <row r="222" spans="38:70" x14ac:dyDescent="0.25">
      <c r="AL222" s="15"/>
      <c r="BR222" s="28"/>
    </row>
    <row r="223" spans="38:70" x14ac:dyDescent="0.25">
      <c r="AL223" s="15"/>
      <c r="BR223" s="28"/>
    </row>
    <row r="224" spans="38:70" x14ac:dyDescent="0.25">
      <c r="AL224" s="15"/>
      <c r="BR224" s="28"/>
    </row>
    <row r="225" spans="38:70" x14ac:dyDescent="0.25">
      <c r="AL225" s="15"/>
      <c r="BR225" s="28"/>
    </row>
    <row r="226" spans="38:70" x14ac:dyDescent="0.25">
      <c r="AL226" s="15"/>
      <c r="BR226" s="28"/>
    </row>
    <row r="227" spans="38:70" x14ac:dyDescent="0.25">
      <c r="AL227" s="15"/>
      <c r="BR227" s="28"/>
    </row>
    <row r="228" spans="38:70" x14ac:dyDescent="0.25">
      <c r="AL228" s="15"/>
      <c r="BR228" s="28"/>
    </row>
    <row r="229" spans="38:70" x14ac:dyDescent="0.25">
      <c r="AL229" s="15"/>
      <c r="BR229" s="28"/>
    </row>
    <row r="230" spans="38:70" x14ac:dyDescent="0.25">
      <c r="AL230" s="15"/>
      <c r="BR230" s="28"/>
    </row>
    <row r="231" spans="38:70" x14ac:dyDescent="0.25">
      <c r="AL231" s="15"/>
      <c r="BR231" s="28"/>
    </row>
    <row r="232" spans="38:70" x14ac:dyDescent="0.25">
      <c r="AL232" s="15"/>
      <c r="BR232" s="28"/>
    </row>
    <row r="233" spans="38:70" x14ac:dyDescent="0.25">
      <c r="AL233" s="15"/>
      <c r="BR233" s="28"/>
    </row>
    <row r="234" spans="38:70" x14ac:dyDescent="0.25">
      <c r="AL234" s="15"/>
      <c r="BR234" s="28"/>
    </row>
    <row r="235" spans="38:70" x14ac:dyDescent="0.25">
      <c r="AL235" s="15"/>
      <c r="BR235" s="28"/>
    </row>
    <row r="236" spans="38:70" x14ac:dyDescent="0.25">
      <c r="AL236" s="15"/>
      <c r="BR236" s="28"/>
    </row>
    <row r="237" spans="38:70" x14ac:dyDescent="0.25">
      <c r="AL237" s="15"/>
      <c r="BR237" s="28"/>
    </row>
    <row r="238" spans="38:70" x14ac:dyDescent="0.25">
      <c r="AL238" s="15"/>
      <c r="BR238" s="28"/>
    </row>
    <row r="239" spans="38:70" x14ac:dyDescent="0.25">
      <c r="AL239" s="15"/>
      <c r="BR239" s="28"/>
    </row>
    <row r="240" spans="38:70" x14ac:dyDescent="0.25">
      <c r="AL240" s="15"/>
      <c r="BR240" s="28"/>
    </row>
    <row r="241" spans="38:70" x14ac:dyDescent="0.25">
      <c r="AL241" s="15"/>
      <c r="BR241" s="28"/>
    </row>
    <row r="242" spans="38:70" x14ac:dyDescent="0.25">
      <c r="AL242" s="15"/>
      <c r="BR242" s="28"/>
    </row>
    <row r="243" spans="38:70" x14ac:dyDescent="0.25">
      <c r="AL243" s="15"/>
      <c r="BR243" s="28"/>
    </row>
    <row r="244" spans="38:70" x14ac:dyDescent="0.25">
      <c r="AL244" s="15"/>
      <c r="BR244" s="28"/>
    </row>
    <row r="245" spans="38:70" x14ac:dyDescent="0.25">
      <c r="AL245" s="15"/>
      <c r="BR245" s="28"/>
    </row>
    <row r="246" spans="38:70" x14ac:dyDescent="0.25">
      <c r="AL246" s="15"/>
      <c r="BR246" s="28"/>
    </row>
    <row r="247" spans="38:70" x14ac:dyDescent="0.25">
      <c r="AL247" s="15"/>
      <c r="BR247" s="28"/>
    </row>
    <row r="248" spans="38:70" x14ac:dyDescent="0.25">
      <c r="AL248" s="15"/>
      <c r="BR248" s="28"/>
    </row>
    <row r="249" spans="38:70" x14ac:dyDescent="0.25">
      <c r="AL249" s="15"/>
      <c r="BR249" s="28"/>
    </row>
    <row r="250" spans="38:70" x14ac:dyDescent="0.25">
      <c r="AL250" s="15"/>
      <c r="BR250" s="28"/>
    </row>
    <row r="251" spans="38:70" x14ac:dyDescent="0.25">
      <c r="AL251" s="15"/>
      <c r="BR251" s="28"/>
    </row>
    <row r="252" spans="38:70" x14ac:dyDescent="0.25">
      <c r="AL252" s="15"/>
      <c r="BR252" s="28"/>
    </row>
    <row r="253" spans="38:70" x14ac:dyDescent="0.25">
      <c r="AL253" s="15"/>
      <c r="BR253" s="28"/>
    </row>
    <row r="254" spans="38:70" x14ac:dyDescent="0.25">
      <c r="AL254" s="15"/>
      <c r="BR254" s="28"/>
    </row>
    <row r="255" spans="38:70" x14ac:dyDescent="0.25">
      <c r="AL255" s="15"/>
      <c r="BR255" s="28"/>
    </row>
    <row r="256" spans="38:70" x14ac:dyDescent="0.25">
      <c r="AL256" s="15"/>
      <c r="BR256" s="28"/>
    </row>
    <row r="257" spans="38:70" x14ac:dyDescent="0.25">
      <c r="AL257" s="15"/>
      <c r="BR257" s="28"/>
    </row>
    <row r="258" spans="38:70" x14ac:dyDescent="0.25">
      <c r="AL258" s="15"/>
      <c r="BR258" s="28"/>
    </row>
    <row r="259" spans="38:70" x14ac:dyDescent="0.25">
      <c r="AL259" s="15"/>
      <c r="BR259" s="28"/>
    </row>
    <row r="260" spans="38:70" x14ac:dyDescent="0.25">
      <c r="AL260" s="15"/>
      <c r="BR260" s="28"/>
    </row>
    <row r="261" spans="38:70" x14ac:dyDescent="0.25">
      <c r="AL261" s="15"/>
      <c r="BR261" s="28"/>
    </row>
    <row r="262" spans="38:70" x14ac:dyDescent="0.25">
      <c r="AL262" s="15"/>
      <c r="BR262" s="28"/>
    </row>
    <row r="263" spans="38:70" x14ac:dyDescent="0.25">
      <c r="AL263" s="15"/>
      <c r="BR263" s="28"/>
    </row>
    <row r="264" spans="38:70" x14ac:dyDescent="0.25">
      <c r="AL264" s="15"/>
      <c r="BR264" s="28"/>
    </row>
    <row r="265" spans="38:70" x14ac:dyDescent="0.25">
      <c r="AL265" s="15"/>
      <c r="BR265" s="28"/>
    </row>
    <row r="266" spans="38:70" x14ac:dyDescent="0.25">
      <c r="AL266" s="15"/>
      <c r="BR266" s="28"/>
    </row>
    <row r="267" spans="38:70" x14ac:dyDescent="0.25">
      <c r="AL267" s="15"/>
      <c r="BR267" s="28"/>
    </row>
    <row r="268" spans="38:70" x14ac:dyDescent="0.25">
      <c r="AL268" s="15"/>
      <c r="BR268" s="28"/>
    </row>
    <row r="269" spans="38:70" x14ac:dyDescent="0.25">
      <c r="AL269" s="15"/>
      <c r="BR269" s="28"/>
    </row>
    <row r="270" spans="38:70" x14ac:dyDescent="0.25">
      <c r="AL270" s="15"/>
      <c r="BR270" s="28"/>
    </row>
    <row r="271" spans="38:70" x14ac:dyDescent="0.25">
      <c r="AL271" s="15"/>
      <c r="BR271" s="28"/>
    </row>
    <row r="272" spans="38:70" x14ac:dyDescent="0.25">
      <c r="AL272" s="15"/>
      <c r="BR272" s="28"/>
    </row>
    <row r="273" spans="38:70" x14ac:dyDescent="0.25">
      <c r="AL273" s="15"/>
      <c r="BR273" s="28"/>
    </row>
    <row r="274" spans="38:70" x14ac:dyDescent="0.25">
      <c r="AL274" s="15"/>
      <c r="BR274" s="28"/>
    </row>
    <row r="275" spans="38:70" x14ac:dyDescent="0.25">
      <c r="AL275" s="15"/>
      <c r="BR275" s="28"/>
    </row>
    <row r="276" spans="38:70" x14ac:dyDescent="0.25">
      <c r="AL276" s="15"/>
      <c r="BR276" s="28"/>
    </row>
    <row r="277" spans="38:70" x14ac:dyDescent="0.25">
      <c r="AL277" s="15"/>
      <c r="BR277" s="28"/>
    </row>
    <row r="278" spans="38:70" x14ac:dyDescent="0.25">
      <c r="AL278" s="15"/>
      <c r="BR278" s="28"/>
    </row>
    <row r="279" spans="38:70" x14ac:dyDescent="0.25">
      <c r="AL279" s="15"/>
      <c r="BR279" s="28"/>
    </row>
    <row r="280" spans="38:70" x14ac:dyDescent="0.25">
      <c r="AL280" s="15"/>
      <c r="BR280" s="28"/>
    </row>
    <row r="281" spans="38:70" x14ac:dyDescent="0.25">
      <c r="AL281" s="15"/>
      <c r="BR281" s="28"/>
    </row>
    <row r="282" spans="38:70" x14ac:dyDescent="0.25">
      <c r="AL282" s="15"/>
      <c r="BR282" s="28"/>
    </row>
    <row r="283" spans="38:70" x14ac:dyDescent="0.25">
      <c r="AL283" s="15"/>
      <c r="BR283" s="28"/>
    </row>
    <row r="284" spans="38:70" x14ac:dyDescent="0.25">
      <c r="AL284" s="15"/>
      <c r="BR284" s="28"/>
    </row>
    <row r="285" spans="38:70" x14ac:dyDescent="0.25">
      <c r="AL285" s="15"/>
      <c r="BR285" s="28"/>
    </row>
    <row r="286" spans="38:70" x14ac:dyDescent="0.25">
      <c r="AL286" s="15"/>
      <c r="BR286" s="28"/>
    </row>
    <row r="287" spans="38:70" x14ac:dyDescent="0.25">
      <c r="AL287" s="15"/>
      <c r="BR287" s="28"/>
    </row>
    <row r="288" spans="38:70" x14ac:dyDescent="0.25">
      <c r="AL288" s="15"/>
      <c r="BR288" s="28"/>
    </row>
    <row r="289" spans="38:70" x14ac:dyDescent="0.25">
      <c r="AL289" s="15"/>
      <c r="BR289" s="28"/>
    </row>
    <row r="290" spans="38:70" x14ac:dyDescent="0.25">
      <c r="AL290" s="15"/>
      <c r="BR290" s="28"/>
    </row>
    <row r="291" spans="38:70" x14ac:dyDescent="0.25">
      <c r="AL291" s="15"/>
      <c r="BR291" s="28"/>
    </row>
    <row r="292" spans="38:70" x14ac:dyDescent="0.25">
      <c r="AL292" s="15"/>
      <c r="BR292" s="28"/>
    </row>
    <row r="293" spans="38:70" x14ac:dyDescent="0.25">
      <c r="AL293" s="15"/>
      <c r="BR293" s="28"/>
    </row>
    <row r="294" spans="38:70" x14ac:dyDescent="0.25">
      <c r="AL294" s="15"/>
      <c r="BR294" s="28"/>
    </row>
    <row r="295" spans="38:70" x14ac:dyDescent="0.25">
      <c r="AL295" s="15"/>
      <c r="BR295" s="28"/>
    </row>
    <row r="296" spans="38:70" x14ac:dyDescent="0.25">
      <c r="AL296" s="15"/>
      <c r="BR296" s="28"/>
    </row>
    <row r="297" spans="38:70" x14ac:dyDescent="0.25">
      <c r="AL297" s="15"/>
      <c r="BR297" s="28"/>
    </row>
    <row r="298" spans="38:70" x14ac:dyDescent="0.25">
      <c r="AL298" s="15"/>
      <c r="BR298" s="28"/>
    </row>
    <row r="299" spans="38:70" x14ac:dyDescent="0.25">
      <c r="AL299" s="15"/>
      <c r="BR299" s="28"/>
    </row>
    <row r="300" spans="38:70" x14ac:dyDescent="0.25">
      <c r="AL300" s="15"/>
      <c r="BR300" s="28"/>
    </row>
    <row r="301" spans="38:70" x14ac:dyDescent="0.25">
      <c r="AL301" s="15"/>
      <c r="BR301" s="28"/>
    </row>
    <row r="302" spans="38:70" x14ac:dyDescent="0.25">
      <c r="AL302" s="15"/>
      <c r="BR302" s="28"/>
    </row>
    <row r="303" spans="38:70" x14ac:dyDescent="0.25">
      <c r="AL303" s="15"/>
      <c r="BR303" s="28"/>
    </row>
    <row r="304" spans="38:70" x14ac:dyDescent="0.25">
      <c r="AL304" s="15"/>
      <c r="BR304" s="28"/>
    </row>
    <row r="305" spans="38:70" x14ac:dyDescent="0.25">
      <c r="AL305" s="15"/>
      <c r="BR305" s="28"/>
    </row>
    <row r="306" spans="38:70" x14ac:dyDescent="0.25">
      <c r="AL306" s="15"/>
      <c r="BR306" s="28"/>
    </row>
    <row r="307" spans="38:70" x14ac:dyDescent="0.25">
      <c r="AL307" s="15"/>
      <c r="BR307" s="28"/>
    </row>
    <row r="308" spans="38:70" x14ac:dyDescent="0.25">
      <c r="AL308" s="15"/>
      <c r="BR308" s="28"/>
    </row>
    <row r="309" spans="38:70" x14ac:dyDescent="0.25">
      <c r="AL309" s="15"/>
      <c r="BR309" s="28"/>
    </row>
    <row r="310" spans="38:70" x14ac:dyDescent="0.25">
      <c r="AL310" s="15"/>
      <c r="BR310" s="28"/>
    </row>
    <row r="311" spans="38:70" x14ac:dyDescent="0.25">
      <c r="AL311" s="15"/>
      <c r="BR311" s="28"/>
    </row>
    <row r="312" spans="38:70" x14ac:dyDescent="0.25">
      <c r="AL312" s="15"/>
      <c r="BR312" s="28"/>
    </row>
    <row r="313" spans="38:70" x14ac:dyDescent="0.25">
      <c r="AL313" s="15"/>
      <c r="BR313" s="28"/>
    </row>
    <row r="314" spans="38:70" x14ac:dyDescent="0.25">
      <c r="AL314" s="15"/>
      <c r="BR314" s="28"/>
    </row>
    <row r="315" spans="38:70" x14ac:dyDescent="0.25">
      <c r="AL315" s="15"/>
      <c r="BR315" s="28"/>
    </row>
    <row r="316" spans="38:70" x14ac:dyDescent="0.25">
      <c r="AL316" s="15"/>
      <c r="BR316" s="28"/>
    </row>
    <row r="317" spans="38:70" x14ac:dyDescent="0.25">
      <c r="AL317" s="15"/>
      <c r="BR317" s="28"/>
    </row>
    <row r="318" spans="38:70" x14ac:dyDescent="0.25">
      <c r="AL318" s="15"/>
      <c r="BR318" s="28"/>
    </row>
    <row r="319" spans="38:70" x14ac:dyDescent="0.25">
      <c r="AL319" s="15"/>
      <c r="BR319" s="28"/>
    </row>
    <row r="320" spans="38:70" x14ac:dyDescent="0.25">
      <c r="AL320" s="15"/>
      <c r="BR320" s="28"/>
    </row>
    <row r="321" spans="38:70" x14ac:dyDescent="0.25">
      <c r="AL321" s="15"/>
      <c r="BR321" s="28"/>
    </row>
    <row r="322" spans="38:70" x14ac:dyDescent="0.25">
      <c r="AL322" s="15"/>
      <c r="BR322" s="28"/>
    </row>
    <row r="323" spans="38:70" x14ac:dyDescent="0.25">
      <c r="AL323" s="15"/>
      <c r="BR323" s="28"/>
    </row>
    <row r="324" spans="38:70" x14ac:dyDescent="0.25">
      <c r="AL324" s="15"/>
      <c r="BR324" s="28"/>
    </row>
    <row r="325" spans="38:70" x14ac:dyDescent="0.25">
      <c r="AL325" s="15"/>
      <c r="BR325" s="28"/>
    </row>
    <row r="326" spans="38:70" x14ac:dyDescent="0.25">
      <c r="AL326" s="15"/>
      <c r="BR326" s="28"/>
    </row>
    <row r="327" spans="38:70" x14ac:dyDescent="0.25">
      <c r="AL327" s="15"/>
      <c r="BR327" s="28"/>
    </row>
    <row r="328" spans="38:70" x14ac:dyDescent="0.25">
      <c r="AL328" s="15"/>
      <c r="BR328" s="28"/>
    </row>
    <row r="329" spans="38:70" x14ac:dyDescent="0.25">
      <c r="AL329" s="15"/>
      <c r="BR329" s="28"/>
    </row>
    <row r="330" spans="38:70" x14ac:dyDescent="0.25">
      <c r="AL330" s="15"/>
      <c r="BR330" s="28"/>
    </row>
    <row r="331" spans="38:70" x14ac:dyDescent="0.25">
      <c r="AL331" s="15"/>
      <c r="BR331" s="28"/>
    </row>
    <row r="332" spans="38:70" x14ac:dyDescent="0.25">
      <c r="AL332" s="15"/>
      <c r="BR332" s="28"/>
    </row>
    <row r="333" spans="38:70" x14ac:dyDescent="0.25">
      <c r="AL333" s="15"/>
      <c r="BR333" s="28"/>
    </row>
    <row r="334" spans="38:70" x14ac:dyDescent="0.25">
      <c r="AL334" s="15"/>
      <c r="BR334" s="28"/>
    </row>
    <row r="335" spans="38:70" x14ac:dyDescent="0.25">
      <c r="AL335" s="15"/>
      <c r="BR335" s="28"/>
    </row>
    <row r="336" spans="38:70" x14ac:dyDescent="0.25">
      <c r="AL336" s="15"/>
      <c r="BR336" s="28"/>
    </row>
    <row r="337" spans="38:70" x14ac:dyDescent="0.25">
      <c r="AL337" s="15"/>
      <c r="BR337" s="28"/>
    </row>
    <row r="338" spans="38:70" x14ac:dyDescent="0.25">
      <c r="AL338" s="15"/>
      <c r="BR338" s="28"/>
    </row>
    <row r="339" spans="38:70" x14ac:dyDescent="0.25">
      <c r="AL339" s="15"/>
      <c r="BR339" s="28"/>
    </row>
    <row r="340" spans="38:70" x14ac:dyDescent="0.25">
      <c r="AL340" s="15"/>
      <c r="BR340" s="28"/>
    </row>
    <row r="341" spans="38:70" x14ac:dyDescent="0.25">
      <c r="AL341" s="15"/>
      <c r="BR341" s="28"/>
    </row>
    <row r="342" spans="38:70" x14ac:dyDescent="0.25">
      <c r="AL342" s="15"/>
      <c r="BR342" s="28"/>
    </row>
    <row r="343" spans="38:70" x14ac:dyDescent="0.25">
      <c r="AL343" s="15"/>
      <c r="BR343" s="28"/>
    </row>
    <row r="344" spans="38:70" x14ac:dyDescent="0.25">
      <c r="AL344" s="15"/>
      <c r="BR344" s="28"/>
    </row>
    <row r="345" spans="38:70" x14ac:dyDescent="0.25">
      <c r="AL345" s="15"/>
      <c r="BR345" s="28"/>
    </row>
    <row r="346" spans="38:70" x14ac:dyDescent="0.25">
      <c r="AL346" s="15"/>
      <c r="BR346" s="28"/>
    </row>
    <row r="347" spans="38:70" x14ac:dyDescent="0.25">
      <c r="AL347" s="15"/>
      <c r="BR347" s="28"/>
    </row>
    <row r="348" spans="38:70" x14ac:dyDescent="0.25">
      <c r="AL348" s="15"/>
      <c r="BR348" s="28"/>
    </row>
    <row r="349" spans="38:70" x14ac:dyDescent="0.25">
      <c r="AL349" s="15"/>
      <c r="BR349" s="28"/>
    </row>
    <row r="350" spans="38:70" x14ac:dyDescent="0.25">
      <c r="AL350" s="15"/>
      <c r="BR350" s="28"/>
    </row>
    <row r="351" spans="38:70" x14ac:dyDescent="0.25">
      <c r="AL351" s="15"/>
      <c r="BR351" s="28"/>
    </row>
    <row r="352" spans="38:70" x14ac:dyDescent="0.25">
      <c r="AL352" s="15"/>
      <c r="BR352" s="28"/>
    </row>
    <row r="353" spans="38:70" x14ac:dyDescent="0.25">
      <c r="AL353" s="15"/>
      <c r="BR353" s="28"/>
    </row>
    <row r="354" spans="38:70" x14ac:dyDescent="0.25">
      <c r="AL354" s="15"/>
      <c r="BR354" s="28"/>
    </row>
    <row r="355" spans="38:70" x14ac:dyDescent="0.25">
      <c r="AL355" s="15"/>
      <c r="BR355" s="28"/>
    </row>
    <row r="356" spans="38:70" x14ac:dyDescent="0.25">
      <c r="AL356" s="15"/>
      <c r="BR356" s="28"/>
    </row>
    <row r="357" spans="38:70" x14ac:dyDescent="0.25">
      <c r="AL357" s="15"/>
      <c r="BR357" s="28"/>
    </row>
    <row r="358" spans="38:70" x14ac:dyDescent="0.25">
      <c r="AL358" s="15"/>
      <c r="BR358" s="28"/>
    </row>
    <row r="359" spans="38:70" x14ac:dyDescent="0.25">
      <c r="AL359" s="15"/>
      <c r="BR359" s="28"/>
    </row>
    <row r="360" spans="38:70" x14ac:dyDescent="0.25">
      <c r="AL360" s="15"/>
      <c r="BR360" s="28"/>
    </row>
    <row r="361" spans="38:70" x14ac:dyDescent="0.25">
      <c r="AL361" s="15"/>
      <c r="BR361" s="28"/>
    </row>
    <row r="362" spans="38:70" x14ac:dyDescent="0.25">
      <c r="AL362" s="15"/>
      <c r="BR362" s="28"/>
    </row>
    <row r="363" spans="38:70" x14ac:dyDescent="0.25">
      <c r="AL363" s="15"/>
      <c r="BR363" s="28"/>
    </row>
    <row r="364" spans="38:70" x14ac:dyDescent="0.25">
      <c r="AL364" s="15"/>
      <c r="BR364" s="28"/>
    </row>
    <row r="365" spans="38:70" x14ac:dyDescent="0.25">
      <c r="AL365" s="15"/>
      <c r="BR365" s="28"/>
    </row>
    <row r="366" spans="38:70" x14ac:dyDescent="0.25">
      <c r="AL366" s="15"/>
      <c r="BR366" s="28"/>
    </row>
    <row r="367" spans="38:70" x14ac:dyDescent="0.25">
      <c r="AL367" s="15"/>
      <c r="BR367" s="28"/>
    </row>
    <row r="368" spans="38:70" x14ac:dyDescent="0.25">
      <c r="AL368" s="15"/>
      <c r="BR368" s="28"/>
    </row>
    <row r="369" spans="38:70" x14ac:dyDescent="0.25">
      <c r="AL369" s="15"/>
      <c r="BR369" s="28"/>
    </row>
    <row r="370" spans="38:70" x14ac:dyDescent="0.25">
      <c r="AL370" s="15"/>
      <c r="BR370" s="28"/>
    </row>
    <row r="371" spans="38:70" x14ac:dyDescent="0.25">
      <c r="AL371" s="15"/>
      <c r="BR371" s="28"/>
    </row>
    <row r="372" spans="38:70" x14ac:dyDescent="0.25">
      <c r="AL372" s="15"/>
      <c r="BR372" s="28"/>
    </row>
    <row r="373" spans="38:70" x14ac:dyDescent="0.25">
      <c r="AL373" s="15"/>
      <c r="BR373" s="28"/>
    </row>
    <row r="374" spans="38:70" x14ac:dyDescent="0.25">
      <c r="AL374" s="15"/>
      <c r="BR374" s="28"/>
    </row>
    <row r="375" spans="38:70" x14ac:dyDescent="0.25">
      <c r="AL375" s="15"/>
      <c r="BR375" s="28"/>
    </row>
    <row r="376" spans="38:70" x14ac:dyDescent="0.25">
      <c r="AL376" s="15"/>
      <c r="BR376" s="28"/>
    </row>
    <row r="377" spans="38:70" x14ac:dyDescent="0.25">
      <c r="AL377" s="15"/>
      <c r="BR377" s="28"/>
    </row>
    <row r="378" spans="38:70" x14ac:dyDescent="0.25">
      <c r="AL378" s="15"/>
      <c r="BR378" s="28"/>
    </row>
    <row r="379" spans="38:70" x14ac:dyDescent="0.25">
      <c r="AL379" s="15"/>
      <c r="BR379" s="28"/>
    </row>
    <row r="380" spans="38:70" x14ac:dyDescent="0.25">
      <c r="AL380" s="15"/>
      <c r="BR380" s="28"/>
    </row>
    <row r="381" spans="38:70" x14ac:dyDescent="0.25">
      <c r="AL381" s="15"/>
      <c r="BR381" s="28"/>
    </row>
    <row r="382" spans="38:70" x14ac:dyDescent="0.25">
      <c r="AL382" s="15"/>
      <c r="BR382" s="28"/>
    </row>
    <row r="383" spans="38:70" x14ac:dyDescent="0.25">
      <c r="AL383" s="15"/>
      <c r="BR383" s="28"/>
    </row>
    <row r="384" spans="38:70" x14ac:dyDescent="0.25">
      <c r="AL384" s="15"/>
      <c r="BR384" s="28"/>
    </row>
    <row r="385" spans="38:70" x14ac:dyDescent="0.25">
      <c r="AL385" s="15"/>
      <c r="BR385" s="28"/>
    </row>
    <row r="386" spans="38:70" x14ac:dyDescent="0.25">
      <c r="AL386" s="15"/>
      <c r="BR386" s="28"/>
    </row>
    <row r="387" spans="38:70" x14ac:dyDescent="0.25">
      <c r="AL387" s="15"/>
      <c r="BR387" s="28"/>
    </row>
    <row r="388" spans="38:70" x14ac:dyDescent="0.25">
      <c r="AL388" s="15"/>
      <c r="BR388" s="28"/>
    </row>
    <row r="389" spans="38:70" x14ac:dyDescent="0.25">
      <c r="AL389" s="15"/>
      <c r="BR389" s="28"/>
    </row>
    <row r="390" spans="38:70" x14ac:dyDescent="0.25">
      <c r="AL390" s="15"/>
      <c r="BR390" s="28"/>
    </row>
    <row r="391" spans="38:70" x14ac:dyDescent="0.25">
      <c r="AL391" s="15"/>
      <c r="BR391" s="28"/>
    </row>
    <row r="392" spans="38:70" x14ac:dyDescent="0.25">
      <c r="AL392" s="15"/>
      <c r="BR392" s="28"/>
    </row>
    <row r="393" spans="38:70" x14ac:dyDescent="0.25">
      <c r="AL393" s="15"/>
      <c r="BR393" s="28"/>
    </row>
    <row r="394" spans="38:70" x14ac:dyDescent="0.25">
      <c r="AL394" s="15"/>
      <c r="BR394" s="28"/>
    </row>
    <row r="395" spans="38:70" x14ac:dyDescent="0.25">
      <c r="AL395" s="15"/>
      <c r="BR395" s="28"/>
    </row>
    <row r="396" spans="38:70" x14ac:dyDescent="0.25">
      <c r="AL396" s="15"/>
      <c r="BR396" s="28"/>
    </row>
    <row r="397" spans="38:70" x14ac:dyDescent="0.25">
      <c r="AL397" s="15"/>
      <c r="BR397" s="28"/>
    </row>
    <row r="398" spans="38:70" x14ac:dyDescent="0.25">
      <c r="AL398" s="15"/>
      <c r="BR398" s="28"/>
    </row>
    <row r="399" spans="38:70" x14ac:dyDescent="0.25">
      <c r="AL399" s="15"/>
      <c r="BR399" s="28"/>
    </row>
    <row r="400" spans="38:70" x14ac:dyDescent="0.25">
      <c r="AL400" s="15"/>
      <c r="BR400" s="28"/>
    </row>
    <row r="401" spans="38:70" x14ac:dyDescent="0.25">
      <c r="AL401" s="15"/>
      <c r="BR401" s="28"/>
    </row>
    <row r="402" spans="38:70" x14ac:dyDescent="0.25">
      <c r="AL402" s="15"/>
      <c r="BR402" s="28"/>
    </row>
    <row r="403" spans="38:70" x14ac:dyDescent="0.25">
      <c r="AL403" s="15"/>
      <c r="BR403" s="28"/>
    </row>
    <row r="404" spans="38:70" x14ac:dyDescent="0.25">
      <c r="AL404" s="15"/>
      <c r="BR404" s="28"/>
    </row>
    <row r="405" spans="38:70" x14ac:dyDescent="0.25">
      <c r="AL405" s="15"/>
      <c r="BR405" s="28"/>
    </row>
    <row r="406" spans="38:70" x14ac:dyDescent="0.25">
      <c r="AL406" s="15"/>
      <c r="BR406" s="28"/>
    </row>
    <row r="407" spans="38:70" x14ac:dyDescent="0.25">
      <c r="AL407" s="15"/>
      <c r="BR407" s="28"/>
    </row>
    <row r="408" spans="38:70" x14ac:dyDescent="0.25">
      <c r="AL408" s="15"/>
      <c r="BR408" s="28"/>
    </row>
    <row r="409" spans="38:70" x14ac:dyDescent="0.25">
      <c r="AL409" s="15"/>
      <c r="BR409" s="28"/>
    </row>
    <row r="410" spans="38:70" x14ac:dyDescent="0.25">
      <c r="AL410" s="15"/>
      <c r="BR410" s="28"/>
    </row>
    <row r="411" spans="38:70" x14ac:dyDescent="0.25">
      <c r="AL411" s="15"/>
      <c r="BR411" s="28"/>
    </row>
    <row r="412" spans="38:70" x14ac:dyDescent="0.25">
      <c r="AL412" s="15"/>
      <c r="BR412" s="28"/>
    </row>
    <row r="413" spans="38:70" x14ac:dyDescent="0.25">
      <c r="AL413" s="15"/>
      <c r="BR413" s="28"/>
    </row>
    <row r="414" spans="38:70" x14ac:dyDescent="0.25">
      <c r="AL414" s="15"/>
      <c r="BR414" s="28"/>
    </row>
    <row r="415" spans="38:70" x14ac:dyDescent="0.25">
      <c r="AL415" s="15"/>
      <c r="BR415" s="28"/>
    </row>
    <row r="416" spans="38:70" x14ac:dyDescent="0.25">
      <c r="AL416" s="15"/>
      <c r="BR416" s="28"/>
    </row>
    <row r="417" spans="38:70" x14ac:dyDescent="0.25">
      <c r="AL417" s="15"/>
      <c r="BR417" s="28"/>
    </row>
    <row r="418" spans="38:70" x14ac:dyDescent="0.25">
      <c r="AL418" s="15"/>
      <c r="BR418" s="28"/>
    </row>
    <row r="419" spans="38:70" x14ac:dyDescent="0.25">
      <c r="AL419" s="15"/>
      <c r="BR419" s="28"/>
    </row>
    <row r="420" spans="38:70" x14ac:dyDescent="0.25">
      <c r="AL420" s="15"/>
      <c r="BR420" s="28"/>
    </row>
    <row r="421" spans="38:70" x14ac:dyDescent="0.25">
      <c r="AL421" s="15"/>
      <c r="BR421" s="28"/>
    </row>
    <row r="422" spans="38:70" x14ac:dyDescent="0.25">
      <c r="AL422" s="15"/>
      <c r="BR422" s="28"/>
    </row>
    <row r="423" spans="38:70" x14ac:dyDescent="0.25">
      <c r="AL423" s="15"/>
      <c r="BR423" s="28"/>
    </row>
    <row r="424" spans="38:70" x14ac:dyDescent="0.25">
      <c r="AL424" s="15"/>
      <c r="BR424" s="28"/>
    </row>
    <row r="425" spans="38:70" x14ac:dyDescent="0.25">
      <c r="AL425" s="15"/>
      <c r="BR425" s="28"/>
    </row>
    <row r="426" spans="38:70" x14ac:dyDescent="0.25">
      <c r="AL426" s="15"/>
      <c r="BR426" s="28"/>
    </row>
    <row r="427" spans="38:70" x14ac:dyDescent="0.25">
      <c r="AL427" s="15"/>
      <c r="BR427" s="28"/>
    </row>
    <row r="428" spans="38:70" x14ac:dyDescent="0.25">
      <c r="AL428" s="15"/>
      <c r="BR428" s="28"/>
    </row>
    <row r="429" spans="38:70" x14ac:dyDescent="0.25">
      <c r="AL429" s="15"/>
      <c r="BR429" s="28"/>
    </row>
    <row r="430" spans="38:70" x14ac:dyDescent="0.25">
      <c r="AL430" s="15"/>
      <c r="BR430" s="28"/>
    </row>
    <row r="431" spans="38:70" x14ac:dyDescent="0.25">
      <c r="AL431" s="15"/>
      <c r="BR431" s="28"/>
    </row>
    <row r="432" spans="38:70" x14ac:dyDescent="0.25">
      <c r="AL432" s="15"/>
      <c r="BR432" s="28"/>
    </row>
    <row r="433" spans="38:70" x14ac:dyDescent="0.25">
      <c r="AL433" s="15"/>
      <c r="BR433" s="28"/>
    </row>
    <row r="434" spans="38:70" x14ac:dyDescent="0.25">
      <c r="AL434" s="15"/>
      <c r="BR434" s="28"/>
    </row>
    <row r="435" spans="38:70" x14ac:dyDescent="0.25">
      <c r="AL435" s="15"/>
      <c r="BR435" s="28"/>
    </row>
    <row r="436" spans="38:70" x14ac:dyDescent="0.25">
      <c r="AL436" s="15"/>
      <c r="BR436" s="28"/>
    </row>
    <row r="437" spans="38:70" x14ac:dyDescent="0.25">
      <c r="AL437" s="15"/>
      <c r="BR437" s="28"/>
    </row>
    <row r="438" spans="38:70" x14ac:dyDescent="0.25">
      <c r="AL438" s="15"/>
      <c r="BR438" s="28"/>
    </row>
    <row r="439" spans="38:70" x14ac:dyDescent="0.25">
      <c r="AL439" s="15"/>
      <c r="BR439" s="28"/>
    </row>
    <row r="440" spans="38:70" x14ac:dyDescent="0.25">
      <c r="AL440" s="15"/>
      <c r="BR440" s="28"/>
    </row>
    <row r="441" spans="38:70" x14ac:dyDescent="0.25">
      <c r="AL441" s="15"/>
      <c r="BR441" s="28"/>
    </row>
    <row r="442" spans="38:70" x14ac:dyDescent="0.25">
      <c r="AL442" s="15"/>
      <c r="BR442" s="28"/>
    </row>
    <row r="443" spans="38:70" x14ac:dyDescent="0.25">
      <c r="AL443" s="15"/>
      <c r="BR443" s="28"/>
    </row>
    <row r="444" spans="38:70" x14ac:dyDescent="0.25">
      <c r="AL444" s="15"/>
      <c r="BR444" s="28"/>
    </row>
    <row r="445" spans="38:70" x14ac:dyDescent="0.25">
      <c r="AL445" s="15"/>
      <c r="BR445" s="28"/>
    </row>
    <row r="446" spans="38:70" x14ac:dyDescent="0.25">
      <c r="AL446" s="15"/>
      <c r="BR446" s="28"/>
    </row>
    <row r="447" spans="38:70" x14ac:dyDescent="0.25">
      <c r="AL447" s="15"/>
      <c r="BR447" s="28"/>
    </row>
    <row r="448" spans="38:70" x14ac:dyDescent="0.25">
      <c r="AL448" s="15"/>
      <c r="BR448" s="28"/>
    </row>
    <row r="449" spans="38:70" x14ac:dyDescent="0.25">
      <c r="AL449" s="15"/>
      <c r="BR449" s="28"/>
    </row>
    <row r="450" spans="38:70" x14ac:dyDescent="0.25">
      <c r="AL450" s="15"/>
      <c r="BR450" s="28"/>
    </row>
    <row r="451" spans="38:70" x14ac:dyDescent="0.25">
      <c r="AL451" s="15"/>
      <c r="BR451" s="28"/>
    </row>
    <row r="452" spans="38:70" x14ac:dyDescent="0.25">
      <c r="AL452" s="15"/>
      <c r="BR452" s="28"/>
    </row>
    <row r="453" spans="38:70" x14ac:dyDescent="0.25">
      <c r="AL453" s="15"/>
      <c r="BR453" s="28"/>
    </row>
    <row r="454" spans="38:70" x14ac:dyDescent="0.25">
      <c r="AL454" s="15"/>
      <c r="BR454" s="28"/>
    </row>
    <row r="455" spans="38:70" x14ac:dyDescent="0.25">
      <c r="AL455" s="15"/>
      <c r="BR455" s="28"/>
    </row>
    <row r="456" spans="38:70" x14ac:dyDescent="0.25">
      <c r="AL456" s="15"/>
      <c r="BR456" s="28"/>
    </row>
    <row r="457" spans="38:70" x14ac:dyDescent="0.25">
      <c r="AL457" s="15"/>
      <c r="BR457" s="28"/>
    </row>
    <row r="458" spans="38:70" x14ac:dyDescent="0.25">
      <c r="AL458" s="15"/>
      <c r="BR458" s="28"/>
    </row>
    <row r="459" spans="38:70" x14ac:dyDescent="0.25">
      <c r="AL459" s="15"/>
      <c r="BR459" s="28"/>
    </row>
    <row r="460" spans="38:70" x14ac:dyDescent="0.25">
      <c r="AL460" s="15"/>
      <c r="BR460" s="28"/>
    </row>
    <row r="461" spans="38:70" x14ac:dyDescent="0.25">
      <c r="AL461" s="15"/>
      <c r="BR461" s="28"/>
    </row>
    <row r="462" spans="38:70" x14ac:dyDescent="0.25">
      <c r="AL462" s="15"/>
      <c r="BR462" s="28"/>
    </row>
    <row r="463" spans="38:70" x14ac:dyDescent="0.25">
      <c r="AL463" s="15"/>
      <c r="BR463" s="28"/>
    </row>
    <row r="464" spans="38:70" x14ac:dyDescent="0.25">
      <c r="AL464" s="15"/>
      <c r="BR464" s="28"/>
    </row>
    <row r="465" spans="38:70" x14ac:dyDescent="0.25">
      <c r="AL465" s="15"/>
      <c r="BR465" s="28"/>
    </row>
    <row r="466" spans="38:70" x14ac:dyDescent="0.25">
      <c r="AL466" s="15"/>
      <c r="BR466" s="28"/>
    </row>
    <row r="467" spans="38:70" x14ac:dyDescent="0.25">
      <c r="AL467" s="15"/>
      <c r="BR467" s="28"/>
    </row>
    <row r="468" spans="38:70" x14ac:dyDescent="0.25">
      <c r="AL468" s="15"/>
      <c r="BR468" s="28"/>
    </row>
    <row r="469" spans="38:70" x14ac:dyDescent="0.25">
      <c r="AL469" s="15"/>
      <c r="BR469" s="28"/>
    </row>
    <row r="470" spans="38:70" x14ac:dyDescent="0.25">
      <c r="AL470" s="15"/>
      <c r="BR470" s="28"/>
    </row>
    <row r="471" spans="38:70" x14ac:dyDescent="0.25">
      <c r="AL471" s="15"/>
      <c r="BR471" s="28"/>
    </row>
    <row r="472" spans="38:70" x14ac:dyDescent="0.25">
      <c r="AL472" s="15"/>
      <c r="BR472" s="28"/>
    </row>
    <row r="473" spans="38:70" x14ac:dyDescent="0.25">
      <c r="AL473" s="15"/>
      <c r="BR473" s="28"/>
    </row>
    <row r="474" spans="38:70" x14ac:dyDescent="0.25">
      <c r="AL474" s="15"/>
      <c r="BR474" s="28"/>
    </row>
    <row r="475" spans="38:70" x14ac:dyDescent="0.25">
      <c r="AL475" s="15"/>
      <c r="BR475" s="28"/>
    </row>
    <row r="476" spans="38:70" x14ac:dyDescent="0.25">
      <c r="AL476" s="15"/>
      <c r="BR476" s="28"/>
    </row>
    <row r="477" spans="38:70" x14ac:dyDescent="0.25">
      <c r="AL477" s="15"/>
      <c r="BR477" s="28"/>
    </row>
    <row r="478" spans="38:70" x14ac:dyDescent="0.25">
      <c r="AL478" s="15"/>
      <c r="BR478" s="28"/>
    </row>
    <row r="479" spans="38:70" x14ac:dyDescent="0.25">
      <c r="AL479" s="15"/>
      <c r="BR479" s="28"/>
    </row>
    <row r="480" spans="38:70" x14ac:dyDescent="0.25">
      <c r="AL480" s="15"/>
      <c r="BR480" s="28"/>
    </row>
    <row r="481" spans="38:70" x14ac:dyDescent="0.25">
      <c r="AL481" s="15"/>
      <c r="BR481" s="28"/>
    </row>
    <row r="482" spans="38:70" x14ac:dyDescent="0.25">
      <c r="AL482" s="15"/>
      <c r="BR482" s="28"/>
    </row>
    <row r="483" spans="38:70" x14ac:dyDescent="0.25">
      <c r="AL483" s="15"/>
      <c r="BR483" s="28"/>
    </row>
    <row r="484" spans="38:70" x14ac:dyDescent="0.25">
      <c r="AL484" s="15"/>
      <c r="BR484" s="28"/>
    </row>
    <row r="485" spans="38:70" x14ac:dyDescent="0.25">
      <c r="AL485" s="15"/>
      <c r="BR485" s="28"/>
    </row>
    <row r="486" spans="38:70" x14ac:dyDescent="0.25">
      <c r="AL486" s="15"/>
      <c r="BR486" s="28"/>
    </row>
    <row r="487" spans="38:70" x14ac:dyDescent="0.25">
      <c r="AL487" s="15"/>
      <c r="BR487" s="28"/>
    </row>
    <row r="488" spans="38:70" x14ac:dyDescent="0.25">
      <c r="AL488" s="15"/>
      <c r="BR488" s="28"/>
    </row>
    <row r="489" spans="38:70" x14ac:dyDescent="0.25">
      <c r="AL489" s="15"/>
      <c r="BR489" s="28"/>
    </row>
    <row r="490" spans="38:70" x14ac:dyDescent="0.25">
      <c r="AL490" s="15"/>
      <c r="BR490" s="28"/>
    </row>
    <row r="491" spans="38:70" x14ac:dyDescent="0.25">
      <c r="AL491" s="15"/>
      <c r="BR491" s="28"/>
    </row>
    <row r="492" spans="38:70" x14ac:dyDescent="0.25">
      <c r="AL492" s="15"/>
      <c r="BR492" s="28"/>
    </row>
    <row r="493" spans="38:70" x14ac:dyDescent="0.25">
      <c r="AL493" s="15"/>
      <c r="BR493" s="28"/>
    </row>
    <row r="494" spans="38:70" x14ac:dyDescent="0.25">
      <c r="AL494" s="15"/>
      <c r="BR494" s="28"/>
    </row>
    <row r="495" spans="38:70" x14ac:dyDescent="0.25">
      <c r="AL495" s="15"/>
      <c r="BR495" s="28"/>
    </row>
    <row r="496" spans="38:70" x14ac:dyDescent="0.25">
      <c r="AL496" s="15"/>
      <c r="BR496" s="28"/>
    </row>
    <row r="497" spans="38:70" x14ac:dyDescent="0.25">
      <c r="AL497" s="15"/>
      <c r="BR497" s="28"/>
    </row>
    <row r="498" spans="38:70" x14ac:dyDescent="0.25">
      <c r="AL498" s="15"/>
      <c r="BR498" s="28"/>
    </row>
    <row r="499" spans="38:70" x14ac:dyDescent="0.25">
      <c r="AL499" s="15"/>
      <c r="BR499" s="28"/>
    </row>
    <row r="500" spans="38:70" x14ac:dyDescent="0.25">
      <c r="AL500" s="15"/>
      <c r="BR500" s="28"/>
    </row>
    <row r="501" spans="38:70" x14ac:dyDescent="0.25">
      <c r="AL501" s="15"/>
      <c r="BR501" s="28"/>
    </row>
    <row r="502" spans="38:70" x14ac:dyDescent="0.25">
      <c r="AL502" s="15"/>
      <c r="BR502" s="28"/>
    </row>
    <row r="503" spans="38:70" x14ac:dyDescent="0.25">
      <c r="AL503" s="15"/>
      <c r="BR503" s="28"/>
    </row>
    <row r="504" spans="38:70" x14ac:dyDescent="0.25">
      <c r="AL504" s="15"/>
      <c r="BR504" s="28"/>
    </row>
    <row r="505" spans="38:70" x14ac:dyDescent="0.25">
      <c r="AL505" s="15"/>
      <c r="BR505" s="28"/>
    </row>
    <row r="506" spans="38:70" x14ac:dyDescent="0.25">
      <c r="AL506" s="15"/>
      <c r="BR506" s="28"/>
    </row>
    <row r="507" spans="38:70" x14ac:dyDescent="0.25">
      <c r="AL507" s="15"/>
      <c r="BR507" s="28"/>
    </row>
    <row r="508" spans="38:70" x14ac:dyDescent="0.25">
      <c r="AL508" s="15"/>
      <c r="BR508" s="28"/>
    </row>
    <row r="509" spans="38:70" x14ac:dyDescent="0.25">
      <c r="AL509" s="15"/>
      <c r="BR509" s="28"/>
    </row>
    <row r="510" spans="38:70" x14ac:dyDescent="0.25">
      <c r="AL510" s="15"/>
      <c r="BR510" s="28"/>
    </row>
    <row r="511" spans="38:70" x14ac:dyDescent="0.25">
      <c r="AL511" s="15"/>
      <c r="BR511" s="28"/>
    </row>
    <row r="512" spans="38:70" x14ac:dyDescent="0.25">
      <c r="AL512" s="15"/>
      <c r="BR512" s="28"/>
    </row>
    <row r="513" spans="38:70" x14ac:dyDescent="0.25">
      <c r="AL513" s="15"/>
      <c r="BR513" s="28"/>
    </row>
    <row r="514" spans="38:70" x14ac:dyDescent="0.25">
      <c r="AL514" s="15"/>
      <c r="BR514" s="28"/>
    </row>
    <row r="515" spans="38:70" x14ac:dyDescent="0.25">
      <c r="AL515" s="15"/>
      <c r="BR515" s="28"/>
    </row>
    <row r="516" spans="38:70" x14ac:dyDescent="0.25">
      <c r="AL516" s="15"/>
      <c r="BR516" s="28"/>
    </row>
    <row r="517" spans="38:70" x14ac:dyDescent="0.25">
      <c r="AL517" s="15"/>
      <c r="BR517" s="28"/>
    </row>
    <row r="518" spans="38:70" x14ac:dyDescent="0.25">
      <c r="AL518" s="15"/>
      <c r="BR518" s="28"/>
    </row>
    <row r="519" spans="38:70" x14ac:dyDescent="0.25">
      <c r="AL519" s="15"/>
      <c r="BR519" s="28"/>
    </row>
    <row r="520" spans="38:70" x14ac:dyDescent="0.25">
      <c r="AL520" s="15"/>
      <c r="BR520" s="28"/>
    </row>
    <row r="521" spans="38:70" x14ac:dyDescent="0.25">
      <c r="AL521" s="15"/>
      <c r="BR521" s="28"/>
    </row>
    <row r="522" spans="38:70" x14ac:dyDescent="0.25">
      <c r="AL522" s="15"/>
      <c r="BR522" s="28"/>
    </row>
    <row r="523" spans="38:70" x14ac:dyDescent="0.25">
      <c r="AL523" s="15"/>
      <c r="BR523" s="28"/>
    </row>
    <row r="524" spans="38:70" x14ac:dyDescent="0.25">
      <c r="AL524" s="15"/>
      <c r="BR524" s="28"/>
    </row>
    <row r="525" spans="38:70" x14ac:dyDescent="0.25">
      <c r="AL525" s="15"/>
      <c r="BR525" s="28"/>
    </row>
    <row r="526" spans="38:70" x14ac:dyDescent="0.25">
      <c r="AL526" s="15"/>
      <c r="BR526" s="28"/>
    </row>
    <row r="527" spans="38:70" x14ac:dyDescent="0.25">
      <c r="AL527" s="15"/>
      <c r="BR527" s="28"/>
    </row>
    <row r="528" spans="38:70" x14ac:dyDescent="0.25">
      <c r="AL528" s="15"/>
      <c r="BR528" s="28"/>
    </row>
    <row r="529" spans="38:70" x14ac:dyDescent="0.25">
      <c r="AL529" s="15"/>
      <c r="BR529" s="28"/>
    </row>
    <row r="530" spans="38:70" x14ac:dyDescent="0.25">
      <c r="AL530" s="15"/>
      <c r="BR530" s="28"/>
    </row>
    <row r="531" spans="38:70" x14ac:dyDescent="0.25">
      <c r="AL531" s="15"/>
      <c r="BR531" s="28"/>
    </row>
    <row r="532" spans="38:70" x14ac:dyDescent="0.25">
      <c r="AL532" s="15"/>
      <c r="BR532" s="28"/>
    </row>
    <row r="533" spans="38:70" x14ac:dyDescent="0.25">
      <c r="AL533" s="15"/>
      <c r="BR533" s="28"/>
    </row>
    <row r="534" spans="38:70" x14ac:dyDescent="0.25">
      <c r="AL534" s="15"/>
      <c r="BR534" s="28"/>
    </row>
    <row r="535" spans="38:70" x14ac:dyDescent="0.25">
      <c r="AL535" s="15"/>
      <c r="BR535" s="28"/>
    </row>
    <row r="536" spans="38:70" x14ac:dyDescent="0.25">
      <c r="AL536" s="15"/>
      <c r="BR536" s="28"/>
    </row>
    <row r="537" spans="38:70" x14ac:dyDescent="0.25">
      <c r="AL537" s="15"/>
      <c r="BR537" s="28"/>
    </row>
    <row r="538" spans="38:70" x14ac:dyDescent="0.25">
      <c r="AL538" s="15"/>
      <c r="BR538" s="28"/>
    </row>
    <row r="539" spans="38:70" x14ac:dyDescent="0.25">
      <c r="AL539" s="15"/>
      <c r="BR539" s="28"/>
    </row>
    <row r="540" spans="38:70" x14ac:dyDescent="0.25">
      <c r="AL540" s="15"/>
      <c r="BR540" s="28"/>
    </row>
    <row r="541" spans="38:70" x14ac:dyDescent="0.25">
      <c r="AL541" s="15"/>
      <c r="BR541" s="28"/>
    </row>
    <row r="542" spans="38:70" x14ac:dyDescent="0.25">
      <c r="AL542" s="15"/>
      <c r="BR542" s="28"/>
    </row>
    <row r="543" spans="38:70" x14ac:dyDescent="0.25">
      <c r="AL543" s="15"/>
      <c r="BR543" s="28"/>
    </row>
    <row r="544" spans="38:70" x14ac:dyDescent="0.25">
      <c r="AL544" s="15"/>
      <c r="BR544" s="28"/>
    </row>
    <row r="545" spans="38:70" x14ac:dyDescent="0.25">
      <c r="AL545" s="15"/>
      <c r="BR545" s="28"/>
    </row>
    <row r="546" spans="38:70" x14ac:dyDescent="0.25">
      <c r="AL546" s="15"/>
      <c r="BR546" s="28"/>
    </row>
    <row r="547" spans="38:70" x14ac:dyDescent="0.25">
      <c r="AL547" s="15"/>
      <c r="BR547" s="28"/>
    </row>
    <row r="548" spans="38:70" x14ac:dyDescent="0.25">
      <c r="AL548" s="15"/>
      <c r="BR548" s="28"/>
    </row>
    <row r="549" spans="38:70" x14ac:dyDescent="0.25">
      <c r="AL549" s="15"/>
      <c r="BR549" s="28"/>
    </row>
    <row r="550" spans="38:70" x14ac:dyDescent="0.25">
      <c r="AL550" s="15"/>
      <c r="BR550" s="28"/>
    </row>
    <row r="551" spans="38:70" x14ac:dyDescent="0.25">
      <c r="AL551" s="15"/>
      <c r="BR551" s="28"/>
    </row>
    <row r="552" spans="38:70" x14ac:dyDescent="0.25">
      <c r="AL552" s="15"/>
      <c r="BR552" s="28"/>
    </row>
    <row r="553" spans="38:70" x14ac:dyDescent="0.25">
      <c r="AL553" s="15"/>
      <c r="BR553" s="28"/>
    </row>
    <row r="554" spans="38:70" x14ac:dyDescent="0.25">
      <c r="AL554" s="15"/>
      <c r="BR554" s="28"/>
    </row>
    <row r="555" spans="38:70" x14ac:dyDescent="0.25">
      <c r="AL555" s="15"/>
      <c r="BR555" s="28"/>
    </row>
    <row r="556" spans="38:70" x14ac:dyDescent="0.25">
      <c r="AL556" s="15"/>
      <c r="BR556" s="28"/>
    </row>
    <row r="557" spans="38:70" x14ac:dyDescent="0.25">
      <c r="AL557" s="15"/>
      <c r="BR557" s="28"/>
    </row>
    <row r="558" spans="38:70" x14ac:dyDescent="0.25">
      <c r="AL558" s="15"/>
      <c r="BR558" s="28"/>
    </row>
    <row r="559" spans="38:70" x14ac:dyDescent="0.25">
      <c r="AL559" s="15"/>
      <c r="BR559" s="28"/>
    </row>
    <row r="560" spans="38:70" x14ac:dyDescent="0.25">
      <c r="AL560" s="15"/>
      <c r="BR560" s="28"/>
    </row>
    <row r="561" spans="38:70" x14ac:dyDescent="0.25">
      <c r="AL561" s="15"/>
      <c r="BR561" s="28"/>
    </row>
    <row r="562" spans="38:70" x14ac:dyDescent="0.25">
      <c r="AL562" s="15"/>
      <c r="BR562" s="28"/>
    </row>
    <row r="563" spans="38:70" x14ac:dyDescent="0.25">
      <c r="AL563" s="15"/>
      <c r="BR563" s="28"/>
    </row>
    <row r="564" spans="38:70" x14ac:dyDescent="0.25">
      <c r="AL564" s="15"/>
      <c r="BR564" s="28"/>
    </row>
    <row r="565" spans="38:70" x14ac:dyDescent="0.25">
      <c r="AL565" s="15"/>
      <c r="BR565" s="28"/>
    </row>
    <row r="566" spans="38:70" x14ac:dyDescent="0.25">
      <c r="AL566" s="15"/>
      <c r="BR566" s="28"/>
    </row>
    <row r="567" spans="38:70" x14ac:dyDescent="0.25">
      <c r="AL567" s="15"/>
      <c r="BR567" s="28"/>
    </row>
    <row r="568" spans="38:70" x14ac:dyDescent="0.25">
      <c r="AL568" s="15"/>
      <c r="BR568" s="28"/>
    </row>
    <row r="569" spans="38:70" x14ac:dyDescent="0.25">
      <c r="AL569" s="15"/>
      <c r="BR569" s="28"/>
    </row>
    <row r="570" spans="38:70" x14ac:dyDescent="0.25">
      <c r="AL570" s="15"/>
      <c r="BR570" s="28"/>
    </row>
    <row r="571" spans="38:70" x14ac:dyDescent="0.25">
      <c r="AL571" s="15"/>
      <c r="BR571" s="28"/>
    </row>
    <row r="572" spans="38:70" x14ac:dyDescent="0.25">
      <c r="AL572" s="15"/>
      <c r="BR572" s="28"/>
    </row>
    <row r="573" spans="38:70" x14ac:dyDescent="0.25">
      <c r="AL573" s="15"/>
      <c r="BR573" s="28"/>
    </row>
    <row r="574" spans="38:70" x14ac:dyDescent="0.25">
      <c r="AL574" s="15"/>
      <c r="BR574" s="28"/>
    </row>
    <row r="575" spans="38:70" x14ac:dyDescent="0.25">
      <c r="AL575" s="15"/>
      <c r="BR575" s="28"/>
    </row>
    <row r="576" spans="38:70" x14ac:dyDescent="0.25">
      <c r="AL576" s="15"/>
      <c r="BR576" s="28"/>
    </row>
    <row r="577" spans="38:70" x14ac:dyDescent="0.25">
      <c r="AL577" s="15"/>
      <c r="BR577" s="28"/>
    </row>
    <row r="578" spans="38:70" x14ac:dyDescent="0.25">
      <c r="AL578" s="15"/>
      <c r="BR578" s="28"/>
    </row>
    <row r="579" spans="38:70" x14ac:dyDescent="0.25">
      <c r="AL579" s="15"/>
      <c r="BR579" s="28"/>
    </row>
    <row r="580" spans="38:70" x14ac:dyDescent="0.25">
      <c r="AL580" s="15"/>
      <c r="BR580" s="28"/>
    </row>
    <row r="581" spans="38:70" x14ac:dyDescent="0.25">
      <c r="AL581" s="15"/>
      <c r="BR581" s="28"/>
    </row>
    <row r="582" spans="38:70" x14ac:dyDescent="0.25">
      <c r="AL582" s="15"/>
      <c r="BR582" s="28"/>
    </row>
    <row r="583" spans="38:70" x14ac:dyDescent="0.25">
      <c r="AL583" s="15"/>
      <c r="BR583" s="28"/>
    </row>
    <row r="584" spans="38:70" x14ac:dyDescent="0.25">
      <c r="AL584" s="15"/>
      <c r="BR584" s="28"/>
    </row>
    <row r="585" spans="38:70" x14ac:dyDescent="0.25">
      <c r="AL585" s="15"/>
      <c r="BR585" s="28"/>
    </row>
    <row r="586" spans="38:70" x14ac:dyDescent="0.25">
      <c r="AL586" s="15"/>
      <c r="BR586" s="28"/>
    </row>
    <row r="587" spans="38:70" x14ac:dyDescent="0.25">
      <c r="AL587" s="15"/>
      <c r="BR587" s="28"/>
    </row>
    <row r="588" spans="38:70" x14ac:dyDescent="0.25">
      <c r="AL588" s="15"/>
      <c r="BR588" s="28"/>
    </row>
    <row r="589" spans="38:70" x14ac:dyDescent="0.25">
      <c r="AL589" s="15"/>
      <c r="BR589" s="28"/>
    </row>
    <row r="590" spans="38:70" x14ac:dyDescent="0.25">
      <c r="AL590" s="15"/>
      <c r="BR590" s="28"/>
    </row>
    <row r="591" spans="38:70" x14ac:dyDescent="0.25">
      <c r="AL591" s="15"/>
      <c r="BR591" s="28"/>
    </row>
    <row r="592" spans="38:70" x14ac:dyDescent="0.25">
      <c r="AL592" s="15"/>
      <c r="BR592" s="28"/>
    </row>
    <row r="593" spans="38:70" x14ac:dyDescent="0.25">
      <c r="AL593" s="15"/>
      <c r="BR593" s="28"/>
    </row>
    <row r="594" spans="38:70" x14ac:dyDescent="0.25">
      <c r="AL594" s="15"/>
      <c r="BR594" s="28"/>
    </row>
    <row r="595" spans="38:70" x14ac:dyDescent="0.25">
      <c r="AL595" s="15"/>
      <c r="BR595" s="28"/>
    </row>
    <row r="596" spans="38:70" x14ac:dyDescent="0.25">
      <c r="AL596" s="15"/>
      <c r="BR596" s="28"/>
    </row>
    <row r="597" spans="38:70" x14ac:dyDescent="0.25">
      <c r="AL597" s="15"/>
      <c r="BR597" s="28"/>
    </row>
    <row r="598" spans="38:70" x14ac:dyDescent="0.25">
      <c r="AL598" s="15"/>
      <c r="BR598" s="28"/>
    </row>
    <row r="599" spans="38:70" x14ac:dyDescent="0.25">
      <c r="AL599" s="15"/>
      <c r="BR599" s="28"/>
    </row>
    <row r="600" spans="38:70" x14ac:dyDescent="0.25">
      <c r="AL600" s="15"/>
      <c r="BR600" s="28"/>
    </row>
    <row r="601" spans="38:70" x14ac:dyDescent="0.25">
      <c r="AL601" s="15"/>
      <c r="BR601" s="28"/>
    </row>
    <row r="602" spans="38:70" x14ac:dyDescent="0.25">
      <c r="AL602" s="15"/>
      <c r="BR602" s="28"/>
    </row>
    <row r="603" spans="38:70" x14ac:dyDescent="0.25">
      <c r="AL603" s="15"/>
      <c r="BR603" s="28"/>
    </row>
    <row r="604" spans="38:70" x14ac:dyDescent="0.25">
      <c r="AL604" s="15"/>
      <c r="BR604" s="28"/>
    </row>
    <row r="605" spans="38:70" x14ac:dyDescent="0.25">
      <c r="AL605" s="15"/>
      <c r="BR605" s="28"/>
    </row>
    <row r="606" spans="38:70" x14ac:dyDescent="0.25">
      <c r="AL606" s="15"/>
      <c r="BR606" s="28"/>
    </row>
    <row r="607" spans="38:70" x14ac:dyDescent="0.25">
      <c r="AL607" s="15"/>
      <c r="BR607" s="28"/>
    </row>
    <row r="608" spans="38:70" x14ac:dyDescent="0.25">
      <c r="AL608" s="15"/>
      <c r="BR608" s="28"/>
    </row>
    <row r="609" spans="38:70" x14ac:dyDescent="0.25">
      <c r="AL609" s="15"/>
      <c r="BR609" s="28"/>
    </row>
    <row r="610" spans="38:70" x14ac:dyDescent="0.25">
      <c r="AL610" s="15"/>
      <c r="BR610" s="28"/>
    </row>
    <row r="611" spans="38:70" x14ac:dyDescent="0.25">
      <c r="AL611" s="15"/>
      <c r="BR611" s="28"/>
    </row>
    <row r="612" spans="38:70" x14ac:dyDescent="0.25">
      <c r="AL612" s="15"/>
      <c r="BR612" s="28"/>
    </row>
    <row r="613" spans="38:70" x14ac:dyDescent="0.25">
      <c r="AL613" s="15"/>
      <c r="BR613" s="28"/>
    </row>
    <row r="614" spans="38:70" x14ac:dyDescent="0.25">
      <c r="AL614" s="15"/>
      <c r="BR614" s="28"/>
    </row>
    <row r="615" spans="38:70" x14ac:dyDescent="0.25">
      <c r="AL615" s="15"/>
      <c r="BR615" s="28"/>
    </row>
    <row r="616" spans="38:70" x14ac:dyDescent="0.25">
      <c r="AL616" s="15"/>
      <c r="BR616" s="28"/>
    </row>
    <row r="617" spans="38:70" x14ac:dyDescent="0.25">
      <c r="AL617" s="15"/>
      <c r="BR617" s="28"/>
    </row>
    <row r="618" spans="38:70" x14ac:dyDescent="0.25">
      <c r="AL618" s="15"/>
      <c r="BR618" s="28"/>
    </row>
    <row r="619" spans="38:70" x14ac:dyDescent="0.25">
      <c r="AL619" s="15"/>
      <c r="BR619" s="28"/>
    </row>
    <row r="620" spans="38:70" x14ac:dyDescent="0.25">
      <c r="AL620" s="15"/>
      <c r="BR620" s="28"/>
    </row>
    <row r="621" spans="38:70" x14ac:dyDescent="0.25">
      <c r="AL621" s="15"/>
      <c r="BR621" s="28"/>
    </row>
    <row r="622" spans="38:70" x14ac:dyDescent="0.25">
      <c r="AL622" s="15"/>
      <c r="BR622" s="28"/>
    </row>
    <row r="623" spans="38:70" x14ac:dyDescent="0.25">
      <c r="AL623" s="15"/>
      <c r="BR623" s="28"/>
    </row>
    <row r="624" spans="38:70" x14ac:dyDescent="0.25">
      <c r="AL624" s="15"/>
      <c r="BR624" s="28"/>
    </row>
    <row r="625" spans="38:70" x14ac:dyDescent="0.25">
      <c r="AL625" s="15"/>
      <c r="BR625" s="28"/>
    </row>
    <row r="626" spans="38:70" x14ac:dyDescent="0.25">
      <c r="AL626" s="15"/>
      <c r="BR626" s="28"/>
    </row>
    <row r="627" spans="38:70" x14ac:dyDescent="0.25">
      <c r="AL627" s="15"/>
      <c r="BR627" s="28"/>
    </row>
    <row r="628" spans="38:70" x14ac:dyDescent="0.25">
      <c r="AL628" s="15"/>
      <c r="BR628" s="28"/>
    </row>
    <row r="629" spans="38:70" x14ac:dyDescent="0.25">
      <c r="AL629" s="15"/>
      <c r="BR629" s="28"/>
    </row>
    <row r="630" spans="38:70" x14ac:dyDescent="0.25">
      <c r="AL630" s="15"/>
      <c r="BR630" s="28"/>
    </row>
    <row r="631" spans="38:70" x14ac:dyDescent="0.25">
      <c r="AL631" s="15"/>
      <c r="BR631" s="28"/>
    </row>
    <row r="632" spans="38:70" x14ac:dyDescent="0.25">
      <c r="AL632" s="15"/>
      <c r="BR632" s="28"/>
    </row>
    <row r="633" spans="38:70" x14ac:dyDescent="0.25">
      <c r="AL633" s="15"/>
      <c r="BR633" s="28"/>
    </row>
    <row r="634" spans="38:70" x14ac:dyDescent="0.25">
      <c r="AL634" s="15"/>
      <c r="BR634" s="28"/>
    </row>
    <row r="635" spans="38:70" x14ac:dyDescent="0.25">
      <c r="AL635" s="15"/>
      <c r="BR635" s="28"/>
    </row>
    <row r="636" spans="38:70" x14ac:dyDescent="0.25">
      <c r="AL636" s="15"/>
      <c r="BR636" s="28"/>
    </row>
    <row r="637" spans="38:70" x14ac:dyDescent="0.25">
      <c r="AL637" s="15"/>
      <c r="BR637" s="28"/>
    </row>
    <row r="638" spans="38:70" x14ac:dyDescent="0.25">
      <c r="AL638" s="15"/>
      <c r="BR638" s="28"/>
    </row>
    <row r="639" spans="38:70" x14ac:dyDescent="0.25">
      <c r="AL639" s="15"/>
      <c r="BR639" s="28"/>
    </row>
    <row r="640" spans="38:70" x14ac:dyDescent="0.25">
      <c r="AL640" s="15"/>
      <c r="BR640" s="28"/>
    </row>
    <row r="641" spans="38:70" x14ac:dyDescent="0.25">
      <c r="AL641" s="15"/>
      <c r="BR641" s="28"/>
    </row>
    <row r="642" spans="38:70" x14ac:dyDescent="0.25">
      <c r="AL642" s="15"/>
      <c r="BR642" s="28"/>
    </row>
    <row r="643" spans="38:70" x14ac:dyDescent="0.25">
      <c r="AL643" s="15"/>
      <c r="BR643" s="28"/>
    </row>
    <row r="644" spans="38:70" x14ac:dyDescent="0.25">
      <c r="AL644" s="15"/>
      <c r="BR644" s="28"/>
    </row>
    <row r="645" spans="38:70" x14ac:dyDescent="0.25">
      <c r="AL645" s="15"/>
      <c r="BR645" s="28"/>
    </row>
    <row r="646" spans="38:70" x14ac:dyDescent="0.25">
      <c r="AL646" s="15"/>
      <c r="BR646" s="28"/>
    </row>
    <row r="647" spans="38:70" x14ac:dyDescent="0.25">
      <c r="AL647" s="15"/>
      <c r="BR647" s="28"/>
    </row>
    <row r="648" spans="38:70" x14ac:dyDescent="0.25">
      <c r="AL648" s="15"/>
      <c r="BR648" s="28"/>
    </row>
    <row r="649" spans="38:70" x14ac:dyDescent="0.25">
      <c r="AL649" s="15"/>
      <c r="BR649" s="28"/>
    </row>
    <row r="650" spans="38:70" x14ac:dyDescent="0.25">
      <c r="AL650" s="15"/>
      <c r="BR650" s="28"/>
    </row>
    <row r="651" spans="38:70" x14ac:dyDescent="0.25">
      <c r="AL651" s="15"/>
      <c r="BR651" s="28"/>
    </row>
    <row r="652" spans="38:70" x14ac:dyDescent="0.25">
      <c r="AL652" s="15"/>
      <c r="BR652" s="28"/>
    </row>
    <row r="653" spans="38:70" x14ac:dyDescent="0.25">
      <c r="AL653" s="15"/>
      <c r="BR653" s="28"/>
    </row>
    <row r="654" spans="38:70" x14ac:dyDescent="0.25">
      <c r="AL654" s="15"/>
      <c r="BR654" s="28"/>
    </row>
    <row r="655" spans="38:70" x14ac:dyDescent="0.25">
      <c r="AL655" s="15"/>
      <c r="BR655" s="28"/>
    </row>
    <row r="656" spans="38:70" x14ac:dyDescent="0.25">
      <c r="AL656" s="15"/>
      <c r="BR656" s="28"/>
    </row>
    <row r="657" spans="38:70" x14ac:dyDescent="0.25">
      <c r="AL657" s="15"/>
      <c r="BR657" s="28"/>
    </row>
    <row r="658" spans="38:70" x14ac:dyDescent="0.25">
      <c r="AL658" s="15"/>
      <c r="BR658" s="28"/>
    </row>
    <row r="659" spans="38:70" x14ac:dyDescent="0.25">
      <c r="AL659" s="15"/>
      <c r="BR659" s="28"/>
    </row>
    <row r="660" spans="38:70" x14ac:dyDescent="0.25">
      <c r="AL660" s="15"/>
      <c r="BR660" s="28"/>
    </row>
    <row r="661" spans="38:70" x14ac:dyDescent="0.25">
      <c r="AL661" s="15"/>
      <c r="BR661" s="28"/>
    </row>
    <row r="662" spans="38:70" x14ac:dyDescent="0.25">
      <c r="AL662" s="15"/>
      <c r="BR662" s="28"/>
    </row>
    <row r="663" spans="38:70" x14ac:dyDescent="0.25">
      <c r="AL663" s="15"/>
      <c r="BR663" s="28"/>
    </row>
    <row r="664" spans="38:70" x14ac:dyDescent="0.25">
      <c r="AL664" s="15"/>
      <c r="BR664" s="28"/>
    </row>
    <row r="665" spans="38:70" x14ac:dyDescent="0.25">
      <c r="AL665" s="15"/>
      <c r="BR665" s="28"/>
    </row>
    <row r="666" spans="38:70" x14ac:dyDescent="0.25">
      <c r="AL666" s="15"/>
      <c r="BR666" s="28"/>
    </row>
    <row r="667" spans="38:70" x14ac:dyDescent="0.25">
      <c r="AL667" s="15"/>
      <c r="BR667" s="28"/>
    </row>
    <row r="668" spans="38:70" x14ac:dyDescent="0.25">
      <c r="AL668" s="15"/>
      <c r="BR668" s="28"/>
    </row>
    <row r="669" spans="38:70" x14ac:dyDescent="0.25">
      <c r="AL669" s="15"/>
      <c r="BR669" s="28"/>
    </row>
    <row r="670" spans="38:70" x14ac:dyDescent="0.25">
      <c r="AL670" s="15"/>
      <c r="BR670" s="28"/>
    </row>
    <row r="671" spans="38:70" x14ac:dyDescent="0.25">
      <c r="AL671" s="15"/>
      <c r="BR671" s="28"/>
    </row>
    <row r="672" spans="38:70" x14ac:dyDescent="0.25">
      <c r="AL672" s="15"/>
      <c r="BR672" s="28"/>
    </row>
    <row r="673" spans="38:70" x14ac:dyDescent="0.25">
      <c r="AL673" s="15"/>
      <c r="BR673" s="28"/>
    </row>
    <row r="674" spans="38:70" x14ac:dyDescent="0.25">
      <c r="AL674" s="15"/>
      <c r="BR674" s="28"/>
    </row>
    <row r="675" spans="38:70" x14ac:dyDescent="0.25">
      <c r="AL675" s="15"/>
      <c r="BR675" s="28"/>
    </row>
    <row r="676" spans="38:70" x14ac:dyDescent="0.25">
      <c r="BR676" s="28"/>
    </row>
    <row r="677" spans="38:70" x14ac:dyDescent="0.25">
      <c r="BR677" s="28"/>
    </row>
    <row r="678" spans="38:70" x14ac:dyDescent="0.25">
      <c r="BR678" s="28"/>
    </row>
    <row r="679" spans="38:70" x14ac:dyDescent="0.25">
      <c r="BR679" s="28"/>
    </row>
    <row r="680" spans="38:70" x14ac:dyDescent="0.25">
      <c r="BR680" s="28"/>
    </row>
    <row r="681" spans="38:70" x14ac:dyDescent="0.25">
      <c r="BR681" s="28"/>
    </row>
    <row r="682" spans="38:70" x14ac:dyDescent="0.25">
      <c r="BR682" s="28"/>
    </row>
    <row r="683" spans="38:70" x14ac:dyDescent="0.25">
      <c r="BR683" s="28"/>
    </row>
    <row r="684" spans="38:70" x14ac:dyDescent="0.25">
      <c r="BR684" s="28"/>
    </row>
    <row r="685" spans="38:70" x14ac:dyDescent="0.25">
      <c r="BR685" s="28"/>
    </row>
    <row r="686" spans="38:70" x14ac:dyDescent="0.25">
      <c r="BR686" s="28"/>
    </row>
    <row r="687" spans="38:70" x14ac:dyDescent="0.25">
      <c r="BR687" s="28"/>
    </row>
    <row r="688" spans="38:70" x14ac:dyDescent="0.25">
      <c r="BR688" s="28"/>
    </row>
    <row r="689" spans="70:70" x14ac:dyDescent="0.25">
      <c r="BR689" s="28"/>
    </row>
    <row r="690" spans="70:70" x14ac:dyDescent="0.25">
      <c r="BR690" s="28"/>
    </row>
    <row r="691" spans="70:70" x14ac:dyDescent="0.25">
      <c r="BR691" s="28"/>
    </row>
    <row r="692" spans="70:70" x14ac:dyDescent="0.25">
      <c r="BR692" s="28"/>
    </row>
    <row r="693" spans="70:70" x14ac:dyDescent="0.25">
      <c r="BR693" s="28"/>
    </row>
    <row r="694" spans="70:70" x14ac:dyDescent="0.25">
      <c r="BR694" s="28"/>
    </row>
    <row r="695" spans="70:70" x14ac:dyDescent="0.25">
      <c r="BR695" s="28"/>
    </row>
    <row r="696" spans="70:70" x14ac:dyDescent="0.25">
      <c r="BR696" s="28"/>
    </row>
    <row r="697" spans="70:70" x14ac:dyDescent="0.25">
      <c r="BR697" s="28"/>
    </row>
    <row r="698" spans="70:70" x14ac:dyDescent="0.25">
      <c r="BR698" s="28"/>
    </row>
    <row r="699" spans="70:70" x14ac:dyDescent="0.25">
      <c r="BR699" s="28"/>
    </row>
    <row r="700" spans="70:70" x14ac:dyDescent="0.25">
      <c r="BR700" s="28"/>
    </row>
    <row r="701" spans="70:70" x14ac:dyDescent="0.25">
      <c r="BR701" s="28"/>
    </row>
    <row r="702" spans="70:70" x14ac:dyDescent="0.25">
      <c r="BR702" s="28"/>
    </row>
    <row r="703" spans="70:70" x14ac:dyDescent="0.25">
      <c r="BR703" s="28"/>
    </row>
    <row r="704" spans="70:70" x14ac:dyDescent="0.25">
      <c r="BR704" s="28"/>
    </row>
    <row r="705" spans="70:70" x14ac:dyDescent="0.25">
      <c r="BR705" s="28"/>
    </row>
    <row r="706" spans="70:70" x14ac:dyDescent="0.25">
      <c r="BR706" s="28"/>
    </row>
    <row r="707" spans="70:70" x14ac:dyDescent="0.25">
      <c r="BR707" s="28"/>
    </row>
    <row r="708" spans="70:70" x14ac:dyDescent="0.25">
      <c r="BR708" s="28"/>
    </row>
    <row r="709" spans="70:70" x14ac:dyDescent="0.25">
      <c r="BR709" s="28"/>
    </row>
    <row r="710" spans="70:70" x14ac:dyDescent="0.25">
      <c r="BR710" s="28"/>
    </row>
    <row r="711" spans="70:70" x14ac:dyDescent="0.25">
      <c r="BR711" s="28"/>
    </row>
    <row r="712" spans="70:70" x14ac:dyDescent="0.25">
      <c r="BR712" s="28"/>
    </row>
    <row r="713" spans="70:70" x14ac:dyDescent="0.25">
      <c r="BR713" s="28"/>
    </row>
    <row r="714" spans="70:70" x14ac:dyDescent="0.25">
      <c r="BR714" s="28"/>
    </row>
    <row r="715" spans="70:70" x14ac:dyDescent="0.25">
      <c r="BR715" s="28"/>
    </row>
    <row r="716" spans="70:70" x14ac:dyDescent="0.25">
      <c r="BR716" s="28"/>
    </row>
    <row r="717" spans="70:70" x14ac:dyDescent="0.25">
      <c r="BR717" s="28"/>
    </row>
    <row r="718" spans="70:70" x14ac:dyDescent="0.25">
      <c r="BR718" s="28"/>
    </row>
    <row r="719" spans="70:70" x14ac:dyDescent="0.25">
      <c r="BR719" s="28"/>
    </row>
    <row r="720" spans="70:70" x14ac:dyDescent="0.25">
      <c r="BR720" s="28"/>
    </row>
    <row r="721" spans="70:70" x14ac:dyDescent="0.25">
      <c r="BR721" s="28"/>
    </row>
    <row r="722" spans="70:70" x14ac:dyDescent="0.25">
      <c r="BR722" s="28"/>
    </row>
    <row r="723" spans="70:70" x14ac:dyDescent="0.25">
      <c r="BR723" s="28"/>
    </row>
    <row r="724" spans="70:70" x14ac:dyDescent="0.25">
      <c r="BR724" s="28"/>
    </row>
    <row r="725" spans="70:70" x14ac:dyDescent="0.25">
      <c r="BR725" s="28"/>
    </row>
    <row r="726" spans="70:70" x14ac:dyDescent="0.25">
      <c r="BR726" s="28"/>
    </row>
    <row r="727" spans="70:70" x14ac:dyDescent="0.25">
      <c r="BR727" s="28"/>
    </row>
    <row r="728" spans="70:70" x14ac:dyDescent="0.25">
      <c r="BR728" s="28"/>
    </row>
    <row r="729" spans="70:70" x14ac:dyDescent="0.25">
      <c r="BR729" s="28"/>
    </row>
    <row r="730" spans="70:70" x14ac:dyDescent="0.25">
      <c r="BR730" s="28"/>
    </row>
    <row r="731" spans="70:70" x14ac:dyDescent="0.25">
      <c r="BR731" s="28"/>
    </row>
    <row r="732" spans="70:70" x14ac:dyDescent="0.25">
      <c r="BR732" s="28"/>
    </row>
    <row r="733" spans="70:70" x14ac:dyDescent="0.25">
      <c r="BR733" s="28"/>
    </row>
    <row r="734" spans="70:70" x14ac:dyDescent="0.25">
      <c r="BR734" s="28"/>
    </row>
    <row r="735" spans="70:70" x14ac:dyDescent="0.25">
      <c r="BR735" s="28"/>
    </row>
    <row r="736" spans="70:70" x14ac:dyDescent="0.25">
      <c r="BR736" s="28"/>
    </row>
    <row r="737" spans="70:70" x14ac:dyDescent="0.25">
      <c r="BR737" s="28"/>
    </row>
    <row r="738" spans="70:70" x14ac:dyDescent="0.25">
      <c r="BR738" s="28"/>
    </row>
    <row r="739" spans="70:70" x14ac:dyDescent="0.25">
      <c r="BR739" s="28"/>
    </row>
    <row r="740" spans="70:70" x14ac:dyDescent="0.25">
      <c r="BR740" s="28"/>
    </row>
    <row r="741" spans="70:70" x14ac:dyDescent="0.25">
      <c r="BR741" s="28"/>
    </row>
    <row r="742" spans="70:70" x14ac:dyDescent="0.25">
      <c r="BR742" s="28"/>
    </row>
    <row r="743" spans="70:70" x14ac:dyDescent="0.25">
      <c r="BR743" s="28"/>
    </row>
    <row r="744" spans="70:70" x14ac:dyDescent="0.25">
      <c r="BR744" s="28"/>
    </row>
    <row r="745" spans="70:70" x14ac:dyDescent="0.25">
      <c r="BR745" s="28"/>
    </row>
    <row r="746" spans="70:70" x14ac:dyDescent="0.25">
      <c r="BR746" s="28"/>
    </row>
    <row r="747" spans="70:70" x14ac:dyDescent="0.25">
      <c r="BR747" s="28"/>
    </row>
    <row r="748" spans="70:70" x14ac:dyDescent="0.25">
      <c r="BR748" s="28"/>
    </row>
    <row r="749" spans="70:70" x14ac:dyDescent="0.25">
      <c r="BR749" s="28"/>
    </row>
    <row r="750" spans="70:70" x14ac:dyDescent="0.25">
      <c r="BR750" s="28"/>
    </row>
    <row r="751" spans="70:70" x14ac:dyDescent="0.25">
      <c r="BR751" s="28"/>
    </row>
    <row r="752" spans="70:70" x14ac:dyDescent="0.25">
      <c r="BR752" s="28"/>
    </row>
    <row r="753" spans="70:70" x14ac:dyDescent="0.25">
      <c r="BR753" s="28"/>
    </row>
    <row r="754" spans="70:70" x14ac:dyDescent="0.25">
      <c r="BR754" s="28"/>
    </row>
    <row r="755" spans="70:70" x14ac:dyDescent="0.25">
      <c r="BR755" s="28"/>
    </row>
    <row r="756" spans="70:70" x14ac:dyDescent="0.25">
      <c r="BR756" s="28"/>
    </row>
    <row r="757" spans="70:70" x14ac:dyDescent="0.25">
      <c r="BR757" s="28"/>
    </row>
    <row r="758" spans="70:70" x14ac:dyDescent="0.25">
      <c r="BR758" s="28"/>
    </row>
    <row r="759" spans="70:70" x14ac:dyDescent="0.25">
      <c r="BR759" s="28"/>
    </row>
    <row r="760" spans="70:70" x14ac:dyDescent="0.25">
      <c r="BR760" s="28"/>
    </row>
    <row r="761" spans="70:70" x14ac:dyDescent="0.25">
      <c r="BR761" s="28"/>
    </row>
    <row r="762" spans="70:70" x14ac:dyDescent="0.25">
      <c r="BR762" s="28"/>
    </row>
    <row r="763" spans="70:70" x14ac:dyDescent="0.25">
      <c r="BR763" s="28"/>
    </row>
    <row r="764" spans="70:70" x14ac:dyDescent="0.25">
      <c r="BR764" s="28"/>
    </row>
    <row r="765" spans="70:70" x14ac:dyDescent="0.25">
      <c r="BR765" s="28"/>
    </row>
    <row r="766" spans="70:70" x14ac:dyDescent="0.25">
      <c r="BR766" s="28"/>
    </row>
    <row r="767" spans="70:70" x14ac:dyDescent="0.25">
      <c r="BR767" s="28"/>
    </row>
    <row r="768" spans="70:70" x14ac:dyDescent="0.25">
      <c r="BR768" s="28"/>
    </row>
    <row r="769" spans="70:70" x14ac:dyDescent="0.25">
      <c r="BR769" s="28"/>
    </row>
    <row r="770" spans="70:70" x14ac:dyDescent="0.25">
      <c r="BR770" s="28"/>
    </row>
    <row r="771" spans="70:70" x14ac:dyDescent="0.25">
      <c r="BR771" s="28"/>
    </row>
    <row r="772" spans="70:70" x14ac:dyDescent="0.25">
      <c r="BR772" s="28"/>
    </row>
    <row r="773" spans="70:70" x14ac:dyDescent="0.25">
      <c r="BR773" s="28"/>
    </row>
    <row r="774" spans="70:70" x14ac:dyDescent="0.25">
      <c r="BR774" s="28"/>
    </row>
    <row r="775" spans="70:70" x14ac:dyDescent="0.25">
      <c r="BR775" s="28"/>
    </row>
    <row r="776" spans="70:70" x14ac:dyDescent="0.25">
      <c r="BR776" s="28"/>
    </row>
    <row r="777" spans="70:70" x14ac:dyDescent="0.25">
      <c r="BR777" s="28"/>
    </row>
    <row r="778" spans="70:70" x14ac:dyDescent="0.25">
      <c r="BR778" s="28"/>
    </row>
    <row r="779" spans="70:70" x14ac:dyDescent="0.25">
      <c r="BR779" s="28"/>
    </row>
    <row r="780" spans="70:70" x14ac:dyDescent="0.25">
      <c r="BR780" s="28"/>
    </row>
    <row r="781" spans="70:70" x14ac:dyDescent="0.25">
      <c r="BR781" s="28"/>
    </row>
    <row r="782" spans="70:70" x14ac:dyDescent="0.25">
      <c r="BR782" s="28"/>
    </row>
    <row r="783" spans="70:70" x14ac:dyDescent="0.25">
      <c r="BR783" s="28"/>
    </row>
    <row r="784" spans="70:70" x14ac:dyDescent="0.25">
      <c r="BR784" s="28"/>
    </row>
    <row r="785" spans="70:70" x14ac:dyDescent="0.25">
      <c r="BR785" s="28"/>
    </row>
    <row r="786" spans="70:70" x14ac:dyDescent="0.25">
      <c r="BR786" s="28"/>
    </row>
    <row r="787" spans="70:70" x14ac:dyDescent="0.25">
      <c r="BR787" s="28"/>
    </row>
    <row r="788" spans="70:70" x14ac:dyDescent="0.25">
      <c r="BR788" s="28"/>
    </row>
    <row r="789" spans="70:70" x14ac:dyDescent="0.25">
      <c r="BR789" s="28"/>
    </row>
    <row r="790" spans="70:70" x14ac:dyDescent="0.25">
      <c r="BR790" s="28"/>
    </row>
    <row r="791" spans="70:70" x14ac:dyDescent="0.25">
      <c r="BR791" s="28"/>
    </row>
    <row r="792" spans="70:70" x14ac:dyDescent="0.25">
      <c r="BR792" s="28"/>
    </row>
    <row r="793" spans="70:70" x14ac:dyDescent="0.25">
      <c r="BR793" s="28"/>
    </row>
    <row r="794" spans="70:70" x14ac:dyDescent="0.25">
      <c r="BR794" s="28"/>
    </row>
    <row r="795" spans="70:70" x14ac:dyDescent="0.25">
      <c r="BR795" s="28"/>
    </row>
    <row r="796" spans="70:70" x14ac:dyDescent="0.25">
      <c r="BR796" s="28"/>
    </row>
    <row r="797" spans="70:70" x14ac:dyDescent="0.25">
      <c r="BR797" s="28"/>
    </row>
    <row r="798" spans="70:70" x14ac:dyDescent="0.25">
      <c r="BR798" s="28"/>
    </row>
    <row r="799" spans="70:70" x14ac:dyDescent="0.25">
      <c r="BR799" s="28"/>
    </row>
    <row r="800" spans="70:70" x14ac:dyDescent="0.25">
      <c r="BR800" s="28"/>
    </row>
    <row r="801" spans="70:70" x14ac:dyDescent="0.25">
      <c r="BR801" s="28"/>
    </row>
    <row r="802" spans="70:70" x14ac:dyDescent="0.25">
      <c r="BR802" s="28"/>
    </row>
    <row r="803" spans="70:70" x14ac:dyDescent="0.25">
      <c r="BR803" s="28"/>
    </row>
    <row r="804" spans="70:70" x14ac:dyDescent="0.25">
      <c r="BR804" s="28"/>
    </row>
    <row r="805" spans="70:70" x14ac:dyDescent="0.25">
      <c r="BR805" s="28"/>
    </row>
    <row r="806" spans="70:70" x14ac:dyDescent="0.25">
      <c r="BR806" s="28"/>
    </row>
    <row r="807" spans="70:70" x14ac:dyDescent="0.25">
      <c r="BR807" s="28"/>
    </row>
    <row r="808" spans="70:70" x14ac:dyDescent="0.25">
      <c r="BR808" s="28"/>
    </row>
    <row r="809" spans="70:70" x14ac:dyDescent="0.25">
      <c r="BR809" s="28"/>
    </row>
    <row r="810" spans="70:70" x14ac:dyDescent="0.25">
      <c r="BR810" s="28"/>
    </row>
    <row r="811" spans="70:70" x14ac:dyDescent="0.25">
      <c r="BR811" s="28"/>
    </row>
    <row r="812" spans="70:70" x14ac:dyDescent="0.25">
      <c r="BR812" s="28"/>
    </row>
    <row r="813" spans="70:70" x14ac:dyDescent="0.25">
      <c r="BR813" s="28"/>
    </row>
    <row r="814" spans="70:70" x14ac:dyDescent="0.25">
      <c r="BR814" s="28"/>
    </row>
    <row r="815" spans="70:70" x14ac:dyDescent="0.25">
      <c r="BR815" s="28"/>
    </row>
    <row r="816" spans="70:70" x14ac:dyDescent="0.25">
      <c r="BR816" s="28"/>
    </row>
    <row r="817" spans="70:70" x14ac:dyDescent="0.25">
      <c r="BR817" s="28"/>
    </row>
    <row r="818" spans="70:70" x14ac:dyDescent="0.25">
      <c r="BR818" s="28"/>
    </row>
    <row r="819" spans="70:70" x14ac:dyDescent="0.25">
      <c r="BR819" s="28"/>
    </row>
    <row r="820" spans="70:70" x14ac:dyDescent="0.25">
      <c r="BR820" s="28"/>
    </row>
    <row r="821" spans="70:70" x14ac:dyDescent="0.25">
      <c r="BR821" s="28"/>
    </row>
    <row r="822" spans="70:70" x14ac:dyDescent="0.25">
      <c r="BR822" s="28"/>
    </row>
    <row r="823" spans="70:70" x14ac:dyDescent="0.25">
      <c r="BR823" s="28"/>
    </row>
    <row r="824" spans="70:70" x14ac:dyDescent="0.25">
      <c r="BR824" s="28"/>
    </row>
    <row r="825" spans="70:70" x14ac:dyDescent="0.25">
      <c r="BR825" s="28"/>
    </row>
    <row r="826" spans="70:70" x14ac:dyDescent="0.25">
      <c r="BR826" s="28"/>
    </row>
    <row r="827" spans="70:70" x14ac:dyDescent="0.25">
      <c r="BR827" s="28"/>
    </row>
    <row r="828" spans="70:70" x14ac:dyDescent="0.25">
      <c r="BR828" s="28"/>
    </row>
    <row r="829" spans="70:70" x14ac:dyDescent="0.25">
      <c r="BR829" s="28"/>
    </row>
    <row r="830" spans="70:70" x14ac:dyDescent="0.25">
      <c r="BR830" s="28"/>
    </row>
    <row r="831" spans="70:70" x14ac:dyDescent="0.25">
      <c r="BR831" s="28"/>
    </row>
    <row r="832" spans="70:70" x14ac:dyDescent="0.25">
      <c r="BR832" s="28"/>
    </row>
    <row r="833" spans="70:70" x14ac:dyDescent="0.25">
      <c r="BR833" s="28"/>
    </row>
    <row r="834" spans="70:70" x14ac:dyDescent="0.25">
      <c r="BR834" s="28"/>
    </row>
    <row r="835" spans="70:70" x14ac:dyDescent="0.25">
      <c r="BR835" s="28"/>
    </row>
    <row r="836" spans="70:70" x14ac:dyDescent="0.25">
      <c r="BR836" s="28"/>
    </row>
    <row r="837" spans="70:70" x14ac:dyDescent="0.25">
      <c r="BR837" s="28"/>
    </row>
    <row r="838" spans="70:70" x14ac:dyDescent="0.25">
      <c r="BR838" s="28"/>
    </row>
    <row r="839" spans="70:70" x14ac:dyDescent="0.25">
      <c r="BR839" s="28"/>
    </row>
    <row r="840" spans="70:70" x14ac:dyDescent="0.25">
      <c r="BR840" s="28"/>
    </row>
    <row r="841" spans="70:70" x14ac:dyDescent="0.25">
      <c r="BR841" s="28"/>
    </row>
    <row r="842" spans="70:70" x14ac:dyDescent="0.25">
      <c r="BR842" s="28"/>
    </row>
    <row r="843" spans="70:70" x14ac:dyDescent="0.25">
      <c r="BR843" s="28"/>
    </row>
    <row r="844" spans="70:70" x14ac:dyDescent="0.25">
      <c r="BR844" s="28"/>
    </row>
    <row r="845" spans="70:70" x14ac:dyDescent="0.25">
      <c r="BR845" s="28"/>
    </row>
    <row r="846" spans="70:70" x14ac:dyDescent="0.25">
      <c r="BR846" s="28"/>
    </row>
    <row r="847" spans="70:70" x14ac:dyDescent="0.25">
      <c r="BR847" s="28"/>
    </row>
    <row r="848" spans="70:70" x14ac:dyDescent="0.25">
      <c r="BR848" s="28"/>
    </row>
    <row r="849" spans="70:70" x14ac:dyDescent="0.25">
      <c r="BR849" s="28"/>
    </row>
    <row r="850" spans="70:70" x14ac:dyDescent="0.25">
      <c r="BR850" s="28"/>
    </row>
    <row r="851" spans="70:70" x14ac:dyDescent="0.25">
      <c r="BR851" s="28"/>
    </row>
    <row r="852" spans="70:70" x14ac:dyDescent="0.25">
      <c r="BR852" s="28"/>
    </row>
    <row r="853" spans="70:70" x14ac:dyDescent="0.25">
      <c r="BR853" s="28"/>
    </row>
    <row r="854" spans="70:70" x14ac:dyDescent="0.25">
      <c r="BR854" s="28"/>
    </row>
    <row r="855" spans="70:70" x14ac:dyDescent="0.25">
      <c r="BR855" s="28"/>
    </row>
    <row r="856" spans="70:70" x14ac:dyDescent="0.25">
      <c r="BR856" s="28"/>
    </row>
    <row r="857" spans="70:70" x14ac:dyDescent="0.25">
      <c r="BR857" s="28"/>
    </row>
    <row r="858" spans="70:70" x14ac:dyDescent="0.25">
      <c r="BR858" s="28"/>
    </row>
    <row r="859" spans="70:70" x14ac:dyDescent="0.25">
      <c r="BR859" s="28"/>
    </row>
    <row r="860" spans="70:70" x14ac:dyDescent="0.25">
      <c r="BR860" s="28"/>
    </row>
    <row r="861" spans="70:70" x14ac:dyDescent="0.25">
      <c r="BR861" s="28"/>
    </row>
    <row r="862" spans="70:70" x14ac:dyDescent="0.25">
      <c r="BR862" s="28"/>
    </row>
    <row r="863" spans="70:70" x14ac:dyDescent="0.25">
      <c r="BR863" s="28"/>
    </row>
    <row r="864" spans="70:70" x14ac:dyDescent="0.25">
      <c r="BR864" s="28"/>
    </row>
    <row r="865" spans="70:70" x14ac:dyDescent="0.25">
      <c r="BR865" s="28"/>
    </row>
    <row r="866" spans="70:70" x14ac:dyDescent="0.25">
      <c r="BR866" s="28"/>
    </row>
    <row r="867" spans="70:70" x14ac:dyDescent="0.25">
      <c r="BR867" s="28"/>
    </row>
    <row r="868" spans="70:70" x14ac:dyDescent="0.25">
      <c r="BR868" s="28"/>
    </row>
    <row r="869" spans="70:70" x14ac:dyDescent="0.25">
      <c r="BR869" s="28"/>
    </row>
    <row r="870" spans="70:70" x14ac:dyDescent="0.25">
      <c r="BR870" s="28"/>
    </row>
    <row r="871" spans="70:70" x14ac:dyDescent="0.25">
      <c r="BR871" s="28"/>
    </row>
    <row r="872" spans="70:70" x14ac:dyDescent="0.25">
      <c r="BR872" s="28"/>
    </row>
    <row r="873" spans="70:70" x14ac:dyDescent="0.25">
      <c r="BR873" s="28"/>
    </row>
    <row r="874" spans="70:70" x14ac:dyDescent="0.25">
      <c r="BR874" s="28"/>
    </row>
    <row r="875" spans="70:70" x14ac:dyDescent="0.25">
      <c r="BR875" s="28"/>
    </row>
    <row r="876" spans="70:70" x14ac:dyDescent="0.25">
      <c r="BR876" s="28"/>
    </row>
    <row r="877" spans="70:70" x14ac:dyDescent="0.25">
      <c r="BR877" s="28"/>
    </row>
    <row r="878" spans="70:70" x14ac:dyDescent="0.25">
      <c r="BR878" s="28"/>
    </row>
    <row r="879" spans="70:70" x14ac:dyDescent="0.25">
      <c r="BR879" s="28"/>
    </row>
    <row r="880" spans="70:70" x14ac:dyDescent="0.25">
      <c r="BR880" s="28"/>
    </row>
    <row r="881" spans="70:70" x14ac:dyDescent="0.25">
      <c r="BR881" s="28"/>
    </row>
    <row r="882" spans="70:70" x14ac:dyDescent="0.25">
      <c r="BR882" s="28"/>
    </row>
    <row r="883" spans="70:70" x14ac:dyDescent="0.25">
      <c r="BR883" s="28"/>
    </row>
    <row r="884" spans="70:70" x14ac:dyDescent="0.25">
      <c r="BR884" s="28"/>
    </row>
    <row r="885" spans="70:70" x14ac:dyDescent="0.25">
      <c r="BR885" s="28"/>
    </row>
    <row r="886" spans="70:70" x14ac:dyDescent="0.25">
      <c r="BR886" s="28"/>
    </row>
    <row r="887" spans="70:70" x14ac:dyDescent="0.25">
      <c r="BR887" s="28"/>
    </row>
    <row r="888" spans="70:70" x14ac:dyDescent="0.25">
      <c r="BR888" s="28"/>
    </row>
    <row r="889" spans="70:70" x14ac:dyDescent="0.25">
      <c r="BR889" s="28"/>
    </row>
    <row r="890" spans="70:70" x14ac:dyDescent="0.25">
      <c r="BR890" s="28"/>
    </row>
    <row r="891" spans="70:70" x14ac:dyDescent="0.25">
      <c r="BR891" s="28"/>
    </row>
    <row r="892" spans="70:70" x14ac:dyDescent="0.25">
      <c r="BR892" s="28"/>
    </row>
    <row r="893" spans="70:70" x14ac:dyDescent="0.25">
      <c r="BR893" s="28"/>
    </row>
    <row r="894" spans="70:70" x14ac:dyDescent="0.25">
      <c r="BR894" s="28"/>
    </row>
    <row r="895" spans="70:70" x14ac:dyDescent="0.25">
      <c r="BR895" s="28"/>
    </row>
    <row r="896" spans="70:70" x14ac:dyDescent="0.25">
      <c r="BR896" s="28"/>
    </row>
    <row r="897" spans="70:70" x14ac:dyDescent="0.25">
      <c r="BR897" s="28"/>
    </row>
    <row r="898" spans="70:70" x14ac:dyDescent="0.25">
      <c r="BR898" s="28"/>
    </row>
    <row r="899" spans="70:70" x14ac:dyDescent="0.25">
      <c r="BR899" s="28"/>
    </row>
    <row r="900" spans="70:70" x14ac:dyDescent="0.25">
      <c r="BR900" s="28"/>
    </row>
    <row r="901" spans="70:70" x14ac:dyDescent="0.25">
      <c r="BR901" s="28"/>
    </row>
    <row r="902" spans="70:70" x14ac:dyDescent="0.25">
      <c r="BR902" s="28"/>
    </row>
    <row r="903" spans="70:70" x14ac:dyDescent="0.25">
      <c r="BR903" s="28"/>
    </row>
    <row r="904" spans="70:70" x14ac:dyDescent="0.25">
      <c r="BR904" s="28"/>
    </row>
    <row r="905" spans="70:70" x14ac:dyDescent="0.25">
      <c r="BR905" s="28"/>
    </row>
    <row r="906" spans="70:70" x14ac:dyDescent="0.25">
      <c r="BR906" s="28"/>
    </row>
    <row r="907" spans="70:70" x14ac:dyDescent="0.25">
      <c r="BR907" s="28"/>
    </row>
    <row r="908" spans="70:70" x14ac:dyDescent="0.25">
      <c r="BR908" s="28"/>
    </row>
    <row r="909" spans="70:70" x14ac:dyDescent="0.25">
      <c r="BR909" s="28"/>
    </row>
    <row r="910" spans="70:70" x14ac:dyDescent="0.25">
      <c r="BR910" s="28"/>
    </row>
    <row r="911" spans="70:70" x14ac:dyDescent="0.25">
      <c r="BR911" s="28"/>
    </row>
    <row r="912" spans="70:70" x14ac:dyDescent="0.25">
      <c r="BR912" s="28"/>
    </row>
    <row r="913" spans="70:70" x14ac:dyDescent="0.25">
      <c r="BR913" s="28"/>
    </row>
    <row r="914" spans="70:70" x14ac:dyDescent="0.25">
      <c r="BR914" s="28"/>
    </row>
    <row r="915" spans="70:70" x14ac:dyDescent="0.25">
      <c r="BR915" s="28"/>
    </row>
    <row r="916" spans="70:70" x14ac:dyDescent="0.25">
      <c r="BR916" s="28"/>
    </row>
    <row r="917" spans="70:70" x14ac:dyDescent="0.25">
      <c r="BR917" s="28"/>
    </row>
    <row r="918" spans="70:70" x14ac:dyDescent="0.25">
      <c r="BR918" s="28"/>
    </row>
    <row r="919" spans="70:70" x14ac:dyDescent="0.25">
      <c r="BR919" s="28"/>
    </row>
    <row r="920" spans="70:70" x14ac:dyDescent="0.25">
      <c r="BR920" s="28"/>
    </row>
    <row r="921" spans="70:70" x14ac:dyDescent="0.25">
      <c r="BR921" s="28"/>
    </row>
    <row r="922" spans="70:70" x14ac:dyDescent="0.25">
      <c r="BR922" s="28"/>
    </row>
    <row r="923" spans="70:70" x14ac:dyDescent="0.25">
      <c r="BR923" s="28"/>
    </row>
  </sheetData>
  <sortState ref="H4:H11">
    <sortCondition descending="1" ref="H4"/>
  </sortState>
  <mergeCells count="6">
    <mergeCell ref="K1:AL1"/>
    <mergeCell ref="AM1:BR1"/>
    <mergeCell ref="V2:X2"/>
    <mergeCell ref="Z2:AB2"/>
    <mergeCell ref="AD2:AF2"/>
    <mergeCell ref="AH2:A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12"/>
  <sheetViews>
    <sheetView topLeftCell="A55" zoomScale="70" zoomScaleNormal="70" workbookViewId="0">
      <pane xSplit="1" topLeftCell="B1" activePane="topRight" state="frozen"/>
      <selection pane="topRight" activeCell="AH108" sqref="AH4:AH108"/>
    </sheetView>
  </sheetViews>
  <sheetFormatPr defaultRowHeight="15.75" x14ac:dyDescent="0.25"/>
  <cols>
    <col min="1" max="1" width="10.125" bestFit="1" customWidth="1"/>
    <col min="2" max="2" width="5.875" customWidth="1"/>
    <col min="3" max="3" width="3" customWidth="1"/>
    <col min="4" max="4" width="3.5" customWidth="1"/>
    <col min="5" max="5" width="5.625" customWidth="1"/>
    <col min="6" max="6" width="6.375" customWidth="1"/>
    <col min="7" max="7" width="6.375" bestFit="1" customWidth="1"/>
    <col min="8" max="8" width="5.375" style="1" customWidth="1"/>
    <col min="9" max="9" width="7.375" style="1" customWidth="1"/>
    <col min="10" max="10" width="4.375" style="141" customWidth="1"/>
    <col min="11" max="11" width="6.625" customWidth="1"/>
    <col min="12" max="17" width="1.875" customWidth="1"/>
    <col min="18" max="18" width="3.625" customWidth="1"/>
    <col min="19" max="19" width="3.875" customWidth="1"/>
    <col min="20" max="20" width="9" customWidth="1"/>
    <col min="21" max="21" width="0.5" style="131" customWidth="1"/>
    <col min="22" max="24" width="6.375" customWidth="1"/>
    <col min="25" max="25" width="1.25" style="131" customWidth="1"/>
    <col min="26" max="28" width="6.375" customWidth="1"/>
    <col min="29" max="29" width="1.375" style="131" customWidth="1"/>
    <col min="30" max="32" width="6.375" customWidth="1"/>
    <col min="33" max="33" width="1.25" style="131" customWidth="1"/>
    <col min="34" max="34" width="7.625" customWidth="1"/>
    <col min="36" max="41" width="1.875" customWidth="1"/>
    <col min="42" max="42" width="3.375" customWidth="1"/>
    <col min="43" max="43" width="3.875" customWidth="1"/>
    <col min="44" max="44" width="9" customWidth="1"/>
    <col min="45" max="45" width="1.25" style="131" customWidth="1"/>
    <col min="46" max="48" width="5.5" customWidth="1"/>
    <col min="49" max="49" width="1.25" style="131" customWidth="1"/>
    <col min="50" max="52" width="5.5" customWidth="1"/>
    <col min="53" max="53" width="1.25" style="131" customWidth="1"/>
    <col min="54" max="56" width="5.5" customWidth="1"/>
    <col min="57" max="57" width="1.25" style="131" customWidth="1"/>
    <col min="58" max="60" width="5.5" customWidth="1"/>
    <col min="61" max="61" width="1.25" style="131" customWidth="1"/>
    <col min="62" max="64" width="5.5" customWidth="1"/>
    <col min="65" max="65" width="1.25" style="131" customWidth="1"/>
    <col min="66" max="66" width="5.5" style="141" customWidth="1"/>
    <col min="71" max="71" width="6.125" customWidth="1"/>
    <col min="72" max="73" width="5.125" customWidth="1"/>
    <col min="74" max="74" width="3.125" customWidth="1"/>
    <col min="76" max="76" width="5.125" customWidth="1"/>
    <col min="77" max="77" width="3.5" customWidth="1"/>
  </cols>
  <sheetData>
    <row r="1" spans="1:85" x14ac:dyDescent="0.25">
      <c r="E1" s="1"/>
      <c r="F1" s="1"/>
      <c r="G1" s="1"/>
      <c r="J1" s="14"/>
      <c r="K1" s="174" t="s">
        <v>16</v>
      </c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6"/>
      <c r="AI1" s="177" t="s">
        <v>17</v>
      </c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9"/>
      <c r="BO1" s="3"/>
      <c r="BP1" s="1"/>
      <c r="BQ1" s="1"/>
      <c r="BR1" s="1"/>
      <c r="BS1" s="1"/>
      <c r="BT1" s="1"/>
      <c r="BU1" s="1"/>
      <c r="BV1" s="1"/>
      <c r="BW1" s="1"/>
      <c r="BX1" s="1"/>
      <c r="BY1" s="1"/>
      <c r="BZ1" s="2"/>
    </row>
    <row r="2" spans="1:85" x14ac:dyDescent="0.25">
      <c r="A2" s="2"/>
      <c r="B2" s="2"/>
      <c r="C2" s="2"/>
      <c r="D2" s="2"/>
      <c r="E2" s="2"/>
      <c r="F2" s="2"/>
      <c r="G2" s="2"/>
      <c r="H2" s="2"/>
      <c r="I2" s="2"/>
      <c r="J2" s="14"/>
      <c r="K2" s="9" t="s">
        <v>20</v>
      </c>
      <c r="L2" s="10">
        <v>1</v>
      </c>
      <c r="M2" s="10"/>
      <c r="N2" s="10"/>
      <c r="O2" s="10"/>
      <c r="P2" s="10"/>
      <c r="Q2" s="10"/>
      <c r="R2" s="10"/>
      <c r="S2" s="10"/>
      <c r="T2" s="10"/>
      <c r="U2" s="126"/>
      <c r="V2" s="183" t="s">
        <v>32</v>
      </c>
      <c r="W2" s="183"/>
      <c r="X2" s="183"/>
      <c r="Y2" s="143"/>
      <c r="Z2" s="183" t="s">
        <v>33</v>
      </c>
      <c r="AA2" s="183"/>
      <c r="AB2" s="183"/>
      <c r="AC2" s="144"/>
      <c r="AD2" s="183" t="s">
        <v>54</v>
      </c>
      <c r="AE2" s="183"/>
      <c r="AF2" s="183"/>
      <c r="AG2" s="144"/>
      <c r="AH2" s="13"/>
      <c r="AI2" s="1" t="s">
        <v>20</v>
      </c>
      <c r="AJ2" s="2">
        <v>1</v>
      </c>
      <c r="AK2" s="2"/>
      <c r="AL2" s="2"/>
      <c r="AM2" s="2"/>
      <c r="AN2" s="2"/>
      <c r="AO2" s="2"/>
      <c r="AP2" s="2"/>
      <c r="AQ2" s="10"/>
      <c r="AR2" s="10"/>
      <c r="AS2" s="126"/>
      <c r="AT2" s="181" t="s">
        <v>32</v>
      </c>
      <c r="AU2" s="181"/>
      <c r="AV2" s="181"/>
      <c r="AW2" s="132"/>
      <c r="AX2" s="181" t="s">
        <v>33</v>
      </c>
      <c r="AY2" s="181"/>
      <c r="AZ2" s="181"/>
      <c r="BA2" s="126"/>
      <c r="BB2" s="181" t="s">
        <v>54</v>
      </c>
      <c r="BC2" s="181"/>
      <c r="BD2" s="181"/>
      <c r="BE2" s="126"/>
      <c r="BF2" s="181" t="s">
        <v>56</v>
      </c>
      <c r="BG2" s="181"/>
      <c r="BH2" s="181"/>
      <c r="BI2" s="132"/>
      <c r="BJ2" s="181" t="s">
        <v>57</v>
      </c>
      <c r="BK2" s="181"/>
      <c r="BL2" s="181"/>
      <c r="BM2" s="126"/>
      <c r="BN2" s="1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2" t="s">
        <v>27</v>
      </c>
      <c r="CA2" s="2"/>
      <c r="CB2" s="2"/>
    </row>
    <row r="3" spans="1:85" ht="47.25" x14ac:dyDescent="0.25">
      <c r="A3" s="4" t="s">
        <v>0</v>
      </c>
      <c r="B3" s="4" t="s">
        <v>15</v>
      </c>
      <c r="C3" s="4" t="s">
        <v>36</v>
      </c>
      <c r="D3" s="4" t="s">
        <v>37</v>
      </c>
      <c r="E3" s="5" t="s">
        <v>1</v>
      </c>
      <c r="F3" s="5" t="s">
        <v>2</v>
      </c>
      <c r="G3" s="33" t="s">
        <v>18</v>
      </c>
      <c r="H3" s="41" t="s">
        <v>38</v>
      </c>
      <c r="I3" s="67" t="s">
        <v>62</v>
      </c>
      <c r="J3" s="39" t="s">
        <v>43</v>
      </c>
      <c r="K3" s="4" t="s">
        <v>21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 t="s">
        <v>30</v>
      </c>
      <c r="S3" s="27" t="s">
        <v>31</v>
      </c>
      <c r="T3" s="32" t="s">
        <v>40</v>
      </c>
      <c r="U3" s="142"/>
      <c r="V3" s="33" t="s">
        <v>26</v>
      </c>
      <c r="W3" s="33" t="s">
        <v>14</v>
      </c>
      <c r="X3" s="33" t="s">
        <v>34</v>
      </c>
      <c r="Y3" s="134"/>
      <c r="Z3" s="33" t="s">
        <v>26</v>
      </c>
      <c r="AA3" s="33" t="s">
        <v>14</v>
      </c>
      <c r="AB3" s="33" t="s">
        <v>34</v>
      </c>
      <c r="AC3" s="145"/>
      <c r="AD3" s="33" t="s">
        <v>26</v>
      </c>
      <c r="AE3" s="33" t="s">
        <v>14</v>
      </c>
      <c r="AF3" s="33" t="s">
        <v>34</v>
      </c>
      <c r="AG3" s="155"/>
      <c r="AH3" s="34" t="s">
        <v>41</v>
      </c>
      <c r="AI3" s="4" t="s">
        <v>21</v>
      </c>
      <c r="AJ3" s="5">
        <v>1</v>
      </c>
      <c r="AK3" s="5">
        <v>2</v>
      </c>
      <c r="AL3" s="5">
        <v>3</v>
      </c>
      <c r="AM3" s="5">
        <v>4</v>
      </c>
      <c r="AN3" s="5">
        <v>5</v>
      </c>
      <c r="AO3" s="5">
        <v>6</v>
      </c>
      <c r="AP3" s="5" t="s">
        <v>30</v>
      </c>
      <c r="AQ3" s="27" t="s">
        <v>31</v>
      </c>
      <c r="AR3" s="32" t="s">
        <v>40</v>
      </c>
      <c r="AS3" s="127"/>
      <c r="AT3" s="33" t="s">
        <v>26</v>
      </c>
      <c r="AU3" s="33" t="s">
        <v>14</v>
      </c>
      <c r="AV3" s="33" t="s">
        <v>34</v>
      </c>
      <c r="AW3" s="134"/>
      <c r="AX3" s="33" t="s">
        <v>26</v>
      </c>
      <c r="AY3" s="33" t="s">
        <v>14</v>
      </c>
      <c r="AZ3" s="33" t="s">
        <v>34</v>
      </c>
      <c r="BA3" s="134"/>
      <c r="BB3" s="33" t="s">
        <v>26</v>
      </c>
      <c r="BC3" s="33" t="s">
        <v>14</v>
      </c>
      <c r="BD3" s="33" t="s">
        <v>34</v>
      </c>
      <c r="BE3" s="134"/>
      <c r="BF3" s="33" t="s">
        <v>26</v>
      </c>
      <c r="BG3" s="33" t="s">
        <v>14</v>
      </c>
      <c r="BH3" s="33" t="s">
        <v>34</v>
      </c>
      <c r="BI3" s="134"/>
      <c r="BJ3" s="33" t="s">
        <v>26</v>
      </c>
      <c r="BK3" s="33" t="s">
        <v>14</v>
      </c>
      <c r="BL3" s="33" t="s">
        <v>34</v>
      </c>
      <c r="BM3" s="133"/>
      <c r="BN3" s="34" t="s">
        <v>41</v>
      </c>
      <c r="BO3" s="19" t="s">
        <v>5</v>
      </c>
      <c r="BP3" s="19" t="s">
        <v>6</v>
      </c>
      <c r="BQ3" s="5" t="s">
        <v>7</v>
      </c>
      <c r="BR3" s="5" t="s">
        <v>8</v>
      </c>
      <c r="BS3" s="5" t="s">
        <v>9</v>
      </c>
      <c r="BT3" s="5" t="s">
        <v>10</v>
      </c>
      <c r="BU3" s="5" t="s">
        <v>11</v>
      </c>
      <c r="BV3" s="5" t="s">
        <v>12</v>
      </c>
      <c r="BW3" s="5" t="s">
        <v>13</v>
      </c>
      <c r="BX3" s="5" t="s">
        <v>4</v>
      </c>
      <c r="BY3" s="5" t="s">
        <v>3</v>
      </c>
      <c r="BZ3" s="5" t="s">
        <v>29</v>
      </c>
      <c r="CA3" s="5" t="s">
        <v>28</v>
      </c>
      <c r="CB3" s="4" t="s">
        <v>44</v>
      </c>
      <c r="CD3" s="4" t="s">
        <v>148</v>
      </c>
      <c r="CE3" s="4" t="s">
        <v>149</v>
      </c>
      <c r="CF3" s="4" t="s">
        <v>150</v>
      </c>
      <c r="CG3" s="4" t="s">
        <v>151</v>
      </c>
    </row>
    <row r="4" spans="1:85" s="48" customFormat="1" x14ac:dyDescent="0.25">
      <c r="A4" s="92">
        <v>42511</v>
      </c>
      <c r="B4" s="47" t="str">
        <f t="shared" ref="B4:B67" si="0">RIGHT(YEAR(A4),2)&amp;TEXT(A4-DATE(YEAR(A4),1,0),"000")</f>
        <v>16142</v>
      </c>
      <c r="C4" s="48" t="s">
        <v>42</v>
      </c>
      <c r="D4" s="48" t="s">
        <v>92</v>
      </c>
      <c r="E4" s="24">
        <v>1</v>
      </c>
      <c r="F4" s="24">
        <v>1</v>
      </c>
      <c r="G4" s="24" t="s">
        <v>25</v>
      </c>
      <c r="H4" s="24">
        <v>1814</v>
      </c>
      <c r="I4" s="24">
        <f t="shared" ref="I4:I67" si="1">H4-600</f>
        <v>1214</v>
      </c>
      <c r="J4" s="20"/>
      <c r="K4" s="18"/>
      <c r="L4" s="24">
        <v>0</v>
      </c>
      <c r="M4" s="24">
        <v>1</v>
      </c>
      <c r="N4" s="24">
        <v>1</v>
      </c>
      <c r="O4" s="24">
        <v>1</v>
      </c>
      <c r="P4" s="24">
        <v>1</v>
      </c>
      <c r="Q4" s="24">
        <v>1</v>
      </c>
      <c r="R4" s="24"/>
      <c r="S4" s="24"/>
      <c r="T4" s="24"/>
      <c r="U4" s="137"/>
      <c r="V4" s="24" t="s">
        <v>22</v>
      </c>
      <c r="W4" s="24" t="s">
        <v>35</v>
      </c>
      <c r="X4" s="24">
        <v>40</v>
      </c>
      <c r="Y4" s="137"/>
      <c r="Z4" s="24" t="s">
        <v>22</v>
      </c>
      <c r="AA4" s="24" t="s">
        <v>22</v>
      </c>
      <c r="AB4" s="24">
        <v>20</v>
      </c>
      <c r="AC4" s="131"/>
      <c r="AG4" s="131"/>
      <c r="AH4" s="21">
        <v>2</v>
      </c>
      <c r="AI4" s="35"/>
      <c r="AJ4" s="97">
        <v>0</v>
      </c>
      <c r="AK4" s="97">
        <v>0</v>
      </c>
      <c r="AL4" s="97">
        <v>0</v>
      </c>
      <c r="AM4" s="97">
        <v>0</v>
      </c>
      <c r="AN4" s="97">
        <v>0</v>
      </c>
      <c r="AO4" s="97">
        <v>0</v>
      </c>
      <c r="AP4" s="24"/>
      <c r="AQ4" s="36"/>
      <c r="AR4" s="36"/>
      <c r="AS4" s="128"/>
      <c r="AU4" s="35"/>
      <c r="AW4" s="131"/>
      <c r="AX4" s="49"/>
      <c r="AY4" s="24"/>
      <c r="AZ4" s="49"/>
      <c r="BA4" s="135"/>
      <c r="BB4" s="49"/>
      <c r="BC4" s="49"/>
      <c r="BD4" s="49"/>
      <c r="BE4" s="135"/>
      <c r="BF4" s="49"/>
      <c r="BG4" s="49"/>
      <c r="BH4" s="49"/>
      <c r="BI4" s="135"/>
      <c r="BM4" s="131"/>
      <c r="BN4" s="119"/>
      <c r="BO4" s="102">
        <v>84.1</v>
      </c>
      <c r="BP4" s="97">
        <v>78.900000000000006</v>
      </c>
      <c r="BQ4" s="97">
        <v>1013.8</v>
      </c>
      <c r="BR4" s="97">
        <v>1014</v>
      </c>
      <c r="BS4" s="97">
        <v>0</v>
      </c>
      <c r="BT4" s="24">
        <v>1</v>
      </c>
      <c r="BU4" s="24">
        <v>4.8</v>
      </c>
      <c r="BV4" s="24">
        <v>0</v>
      </c>
      <c r="BW4" s="24" t="s">
        <v>67</v>
      </c>
      <c r="BX4" s="24">
        <v>15</v>
      </c>
      <c r="BY4" s="24"/>
      <c r="BZ4" s="31"/>
      <c r="CA4" s="25"/>
      <c r="CB4" s="172"/>
      <c r="CD4" s="172">
        <f>IF(G4="B-C",IF(AND(SUM(L4:O4)=0,P4=1,Q4=0),1,IF(L4="-","-",0)),IF(AND(SUM(L4:O4)=0,P4=0,Q4=1),1,IF(L4="-","-",0)))</f>
        <v>0</v>
      </c>
      <c r="CE4" s="171">
        <f>IF(AND(SUM(L4:O4)=0,P4=1,Q4=1),1,IF(L4="-","-",0))</f>
        <v>0</v>
      </c>
      <c r="CF4" s="172">
        <f>IF(G4="B-C",IF(AND(SUM(L4:O4)=0,P4=0,Q4=1),1,IF(L4="-","-",0)),IF(AND(SUM(L4:O4)=0,P4=1,Q4=0),1,IF(L4="-","-",0)))</f>
        <v>0</v>
      </c>
      <c r="CG4" s="171">
        <f>IF(AND(SUM(L4:O4)&gt;0,P4=0,Q4=0),1,IF(L4="-","-",0))</f>
        <v>0</v>
      </c>
    </row>
    <row r="5" spans="1:85" s="48" customFormat="1" x14ac:dyDescent="0.25">
      <c r="A5" s="93">
        <v>42511</v>
      </c>
      <c r="B5" s="47" t="str">
        <f t="shared" si="0"/>
        <v>16142</v>
      </c>
      <c r="C5" s="48" t="s">
        <v>42</v>
      </c>
      <c r="D5" s="48" t="s">
        <v>92</v>
      </c>
      <c r="E5" s="24">
        <v>1</v>
      </c>
      <c r="F5" s="24">
        <v>2</v>
      </c>
      <c r="G5" s="24" t="s">
        <v>25</v>
      </c>
      <c r="H5" s="24">
        <v>1827</v>
      </c>
      <c r="I5" s="24">
        <f t="shared" si="1"/>
        <v>1227</v>
      </c>
      <c r="J5" s="20"/>
      <c r="K5" s="18"/>
      <c r="L5" s="24">
        <v>0</v>
      </c>
      <c r="M5" s="24">
        <v>1</v>
      </c>
      <c r="N5" s="24">
        <v>1</v>
      </c>
      <c r="O5" s="24">
        <v>1</v>
      </c>
      <c r="P5" s="24">
        <v>1</v>
      </c>
      <c r="Q5" s="24">
        <v>1</v>
      </c>
      <c r="R5" s="24"/>
      <c r="S5" s="24"/>
      <c r="T5" s="24"/>
      <c r="U5" s="137"/>
      <c r="V5" s="24" t="s">
        <v>22</v>
      </c>
      <c r="W5" s="24" t="s">
        <v>35</v>
      </c>
      <c r="X5" s="24">
        <v>180</v>
      </c>
      <c r="Y5" s="137"/>
      <c r="Z5" s="24" t="s">
        <v>83</v>
      </c>
      <c r="AA5" s="24" t="s">
        <v>22</v>
      </c>
      <c r="AB5" s="24">
        <v>100</v>
      </c>
      <c r="AC5" s="131"/>
      <c r="AD5" s="48" t="s">
        <v>35</v>
      </c>
      <c r="AE5" s="24" t="s">
        <v>60</v>
      </c>
      <c r="AF5" s="48">
        <v>120</v>
      </c>
      <c r="AG5" s="131"/>
      <c r="AH5" s="21">
        <v>3</v>
      </c>
      <c r="AI5" s="35"/>
      <c r="AJ5" s="38">
        <v>0</v>
      </c>
      <c r="AK5" s="38">
        <v>0</v>
      </c>
      <c r="AL5" s="38">
        <v>0</v>
      </c>
      <c r="AM5" s="38">
        <v>0</v>
      </c>
      <c r="AN5" s="38">
        <v>0</v>
      </c>
      <c r="AO5" s="38">
        <v>0</v>
      </c>
      <c r="AP5" s="24"/>
      <c r="AQ5" s="36"/>
      <c r="AR5" s="36"/>
      <c r="AS5" s="128"/>
      <c r="AU5" s="35"/>
      <c r="AW5" s="131"/>
      <c r="AX5" s="49"/>
      <c r="AY5" s="24"/>
      <c r="AZ5" s="49"/>
      <c r="BA5" s="135"/>
      <c r="BB5" s="49"/>
      <c r="BC5" s="49"/>
      <c r="BD5" s="49"/>
      <c r="BE5" s="135"/>
      <c r="BF5" s="49"/>
      <c r="BG5" s="49"/>
      <c r="BH5" s="49"/>
      <c r="BI5" s="135"/>
      <c r="BM5" s="131"/>
      <c r="BN5" s="119"/>
      <c r="BO5" s="78">
        <v>84.1</v>
      </c>
      <c r="BP5" s="38">
        <v>78.900000000000006</v>
      </c>
      <c r="BQ5" s="38">
        <v>1013.8</v>
      </c>
      <c r="BR5" s="38">
        <v>1014</v>
      </c>
      <c r="BS5" s="38">
        <v>0</v>
      </c>
      <c r="BT5" s="24">
        <v>1</v>
      </c>
      <c r="BU5" s="24">
        <v>4.5</v>
      </c>
      <c r="BV5" s="24">
        <v>0</v>
      </c>
      <c r="BW5" s="24" t="s">
        <v>67</v>
      </c>
      <c r="BX5" s="24">
        <v>15</v>
      </c>
      <c r="BY5" s="24"/>
      <c r="BZ5" s="31"/>
      <c r="CA5" s="25"/>
      <c r="CD5" s="172">
        <f t="shared" ref="CD5:CD68" si="2">IF(G5="B-C",IF(AND(SUM(L5:O5)=0,P5=1,Q5=0),1,IF(L5="-","-",0)),IF(AND(SUM(L5:O5)=0,P5=0,Q5=1),1,IF(L5="-","-",0)))</f>
        <v>0</v>
      </c>
      <c r="CE5" s="171">
        <f t="shared" ref="CE5:CE68" si="3">IF(AND(SUM(L5:O5)=0,P5=1,Q5=1),1,IF(L5="-","-",0))</f>
        <v>0</v>
      </c>
      <c r="CF5" s="172">
        <f t="shared" ref="CF5:CF68" si="4">IF(G5="B-C",IF(AND(SUM(L5:O5)=0,P5=0,Q5=1),1,IF(L5="-","-",0)),IF(AND(SUM(L5:O5)=0,P5=1,Q5=0),1,IF(L5="-","-",0)))</f>
        <v>0</v>
      </c>
      <c r="CG5" s="171">
        <f t="shared" ref="CG5:CG68" si="5">IF(AND(SUM(L5:O5)&gt;0,P5=0,Q5=0),1,IF(L5="-","-",0))</f>
        <v>0</v>
      </c>
    </row>
    <row r="6" spans="1:85" s="48" customFormat="1" x14ac:dyDescent="0.25">
      <c r="A6" s="93">
        <v>42511</v>
      </c>
      <c r="B6" s="47" t="str">
        <f t="shared" si="0"/>
        <v>16142</v>
      </c>
      <c r="C6" s="48" t="s">
        <v>42</v>
      </c>
      <c r="D6" s="48" t="s">
        <v>92</v>
      </c>
      <c r="E6" s="24">
        <v>1</v>
      </c>
      <c r="F6" s="24">
        <v>3</v>
      </c>
      <c r="G6" s="24" t="s">
        <v>25</v>
      </c>
      <c r="H6" s="24">
        <v>1836</v>
      </c>
      <c r="I6" s="24">
        <f t="shared" si="1"/>
        <v>1236</v>
      </c>
      <c r="J6" s="20"/>
      <c r="K6" s="18"/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/>
      <c r="S6" s="24"/>
      <c r="T6" s="24"/>
      <c r="U6" s="137"/>
      <c r="V6" s="24"/>
      <c r="W6" s="24"/>
      <c r="X6" s="24"/>
      <c r="Y6" s="137"/>
      <c r="Z6" s="24"/>
      <c r="AA6" s="24"/>
      <c r="AB6" s="24"/>
      <c r="AC6" s="131"/>
      <c r="AG6" s="131"/>
      <c r="AH6" s="21">
        <v>0</v>
      </c>
      <c r="AI6" s="35"/>
      <c r="AJ6" s="38">
        <v>0</v>
      </c>
      <c r="AK6" s="38">
        <v>0</v>
      </c>
      <c r="AL6" s="38">
        <v>0</v>
      </c>
      <c r="AM6" s="38">
        <v>0</v>
      </c>
      <c r="AN6" s="38">
        <v>0</v>
      </c>
      <c r="AO6" s="38">
        <v>0</v>
      </c>
      <c r="AP6" s="24"/>
      <c r="AQ6" s="36"/>
      <c r="AR6" s="36"/>
      <c r="AS6" s="128"/>
      <c r="AU6" s="35"/>
      <c r="AW6" s="131"/>
      <c r="AX6" s="49"/>
      <c r="AY6" s="24"/>
      <c r="AZ6" s="49"/>
      <c r="BA6" s="135"/>
      <c r="BB6" s="49"/>
      <c r="BC6" s="49"/>
      <c r="BD6" s="49"/>
      <c r="BE6" s="135"/>
      <c r="BF6" s="49"/>
      <c r="BG6" s="49"/>
      <c r="BH6" s="49"/>
      <c r="BI6" s="135"/>
      <c r="BM6" s="131"/>
      <c r="BN6" s="119"/>
      <c r="BO6" s="78">
        <v>84.1</v>
      </c>
      <c r="BP6" s="38">
        <v>78.900000000000006</v>
      </c>
      <c r="BQ6" s="38">
        <v>1013.8</v>
      </c>
      <c r="BR6" s="38">
        <v>1014</v>
      </c>
      <c r="BS6" s="38">
        <v>0</v>
      </c>
      <c r="BT6" s="24">
        <v>1</v>
      </c>
      <c r="BU6" s="24">
        <v>4.3</v>
      </c>
      <c r="BV6" s="24">
        <v>0</v>
      </c>
      <c r="BW6" s="24" t="s">
        <v>67</v>
      </c>
      <c r="BX6" s="24">
        <v>15</v>
      </c>
      <c r="BY6" s="24"/>
      <c r="BZ6" s="31"/>
      <c r="CA6" s="25"/>
      <c r="CD6" s="172">
        <f t="shared" si="2"/>
        <v>0</v>
      </c>
      <c r="CE6" s="171">
        <f t="shared" si="3"/>
        <v>0</v>
      </c>
      <c r="CF6" s="172">
        <f t="shared" si="4"/>
        <v>0</v>
      </c>
      <c r="CG6" s="171">
        <f t="shared" si="5"/>
        <v>0</v>
      </c>
    </row>
    <row r="7" spans="1:85" s="48" customFormat="1" x14ac:dyDescent="0.25">
      <c r="A7" s="93">
        <v>42511</v>
      </c>
      <c r="B7" s="47" t="str">
        <f t="shared" si="0"/>
        <v>16142</v>
      </c>
      <c r="C7" s="48" t="s">
        <v>42</v>
      </c>
      <c r="D7" s="48" t="s">
        <v>92</v>
      </c>
      <c r="E7" s="24">
        <v>1</v>
      </c>
      <c r="F7" s="24">
        <v>4</v>
      </c>
      <c r="G7" s="24" t="s">
        <v>25</v>
      </c>
      <c r="H7" s="24">
        <v>1845</v>
      </c>
      <c r="I7" s="24">
        <f t="shared" si="1"/>
        <v>1245</v>
      </c>
      <c r="J7" s="20"/>
      <c r="K7" s="18"/>
      <c r="L7" s="24">
        <v>0</v>
      </c>
      <c r="M7" s="24">
        <v>0</v>
      </c>
      <c r="N7" s="24">
        <v>0</v>
      </c>
      <c r="O7" s="24">
        <v>0</v>
      </c>
      <c r="P7" s="24">
        <v>1</v>
      </c>
      <c r="Q7" s="24">
        <v>1</v>
      </c>
      <c r="R7" s="24"/>
      <c r="S7" s="24"/>
      <c r="T7" s="24"/>
      <c r="U7" s="137"/>
      <c r="V7" s="24" t="s">
        <v>22</v>
      </c>
      <c r="W7" s="24" t="s">
        <v>35</v>
      </c>
      <c r="X7" s="24">
        <v>180</v>
      </c>
      <c r="Y7" s="137"/>
      <c r="Z7" s="24" t="s">
        <v>135</v>
      </c>
      <c r="AA7" s="24" t="s">
        <v>22</v>
      </c>
      <c r="AB7" s="24">
        <v>160</v>
      </c>
      <c r="AC7" s="131"/>
      <c r="AG7" s="131"/>
      <c r="AH7" s="21">
        <v>2</v>
      </c>
      <c r="AI7" s="35"/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</v>
      </c>
      <c r="AP7" s="24"/>
      <c r="AQ7" s="36"/>
      <c r="AR7" s="38">
        <v>1</v>
      </c>
      <c r="AS7" s="128"/>
      <c r="AT7" s="48" t="s">
        <v>55</v>
      </c>
      <c r="AU7" s="35" t="s">
        <v>22</v>
      </c>
      <c r="AV7" s="48">
        <v>0</v>
      </c>
      <c r="AW7" s="131"/>
      <c r="AX7" s="49"/>
      <c r="AY7" s="24"/>
      <c r="AZ7" s="49"/>
      <c r="BA7" s="135"/>
      <c r="BB7" s="49"/>
      <c r="BC7" s="49"/>
      <c r="BD7" s="49"/>
      <c r="BE7" s="135"/>
      <c r="BF7" s="49"/>
      <c r="BG7" s="49"/>
      <c r="BH7" s="49"/>
      <c r="BI7" s="135"/>
      <c r="BM7" s="131"/>
      <c r="BN7" s="119"/>
      <c r="BO7" s="78">
        <v>84.1</v>
      </c>
      <c r="BP7" s="38">
        <v>78.900000000000006</v>
      </c>
      <c r="BQ7" s="38">
        <v>1013.8</v>
      </c>
      <c r="BR7" s="38">
        <v>1014</v>
      </c>
      <c r="BS7" s="38">
        <v>0</v>
      </c>
      <c r="BT7" s="24">
        <v>1</v>
      </c>
      <c r="BU7" s="24">
        <v>5.7</v>
      </c>
      <c r="BV7" s="24">
        <v>0</v>
      </c>
      <c r="BW7" s="24" t="s">
        <v>67</v>
      </c>
      <c r="BX7" s="24">
        <v>15</v>
      </c>
      <c r="BY7" s="24"/>
      <c r="BZ7" s="31"/>
      <c r="CA7" s="25"/>
      <c r="CD7" s="172">
        <f t="shared" si="2"/>
        <v>0</v>
      </c>
      <c r="CE7" s="171">
        <f t="shared" si="3"/>
        <v>1</v>
      </c>
      <c r="CF7" s="172">
        <f t="shared" si="4"/>
        <v>0</v>
      </c>
      <c r="CG7" s="171">
        <f t="shared" si="5"/>
        <v>0</v>
      </c>
    </row>
    <row r="8" spans="1:85" s="48" customFormat="1" x14ac:dyDescent="0.25">
      <c r="A8" s="93">
        <v>42511</v>
      </c>
      <c r="B8" s="47" t="str">
        <f t="shared" si="0"/>
        <v>16142</v>
      </c>
      <c r="C8" s="48" t="s">
        <v>42</v>
      </c>
      <c r="D8" s="48" t="s">
        <v>92</v>
      </c>
      <c r="E8" s="24">
        <v>1</v>
      </c>
      <c r="F8" s="24">
        <v>5</v>
      </c>
      <c r="G8" s="24" t="s">
        <v>25</v>
      </c>
      <c r="H8" s="24">
        <v>1855</v>
      </c>
      <c r="I8" s="24">
        <f t="shared" si="1"/>
        <v>1255</v>
      </c>
      <c r="J8" s="20"/>
      <c r="K8" s="18"/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/>
      <c r="S8" s="24"/>
      <c r="T8" s="24"/>
      <c r="U8" s="137"/>
      <c r="V8" s="24"/>
      <c r="W8" s="24"/>
      <c r="X8" s="24"/>
      <c r="Y8" s="137"/>
      <c r="Z8" s="24"/>
      <c r="AA8" s="24"/>
      <c r="AB8" s="24"/>
      <c r="AC8" s="131"/>
      <c r="AG8" s="131"/>
      <c r="AH8" s="21">
        <v>0</v>
      </c>
      <c r="AI8" s="35"/>
      <c r="AJ8" s="38">
        <v>0</v>
      </c>
      <c r="AK8" s="38">
        <v>0</v>
      </c>
      <c r="AL8" s="38">
        <v>0</v>
      </c>
      <c r="AM8" s="38">
        <v>0</v>
      </c>
      <c r="AN8" s="38">
        <v>0</v>
      </c>
      <c r="AO8" s="38">
        <v>0</v>
      </c>
      <c r="AP8" s="24"/>
      <c r="AQ8" s="36"/>
      <c r="AR8" s="36"/>
      <c r="AS8" s="128"/>
      <c r="AU8" s="35"/>
      <c r="AW8" s="131"/>
      <c r="AX8" s="49"/>
      <c r="AY8" s="24"/>
      <c r="AZ8" s="49"/>
      <c r="BA8" s="135"/>
      <c r="BB8" s="49"/>
      <c r="BC8" s="49"/>
      <c r="BD8" s="49"/>
      <c r="BE8" s="135"/>
      <c r="BF8" s="49"/>
      <c r="BG8" s="49"/>
      <c r="BH8" s="49"/>
      <c r="BI8" s="135"/>
      <c r="BM8" s="131"/>
      <c r="BN8" s="119"/>
      <c r="BO8" s="78">
        <v>84.1</v>
      </c>
      <c r="BP8" s="38">
        <v>78.900000000000006</v>
      </c>
      <c r="BQ8" s="38">
        <v>1013.8</v>
      </c>
      <c r="BR8" s="38">
        <v>1014</v>
      </c>
      <c r="BS8" s="38">
        <v>0</v>
      </c>
      <c r="BT8" s="24">
        <v>2</v>
      </c>
      <c r="BU8" s="24">
        <v>4.2</v>
      </c>
      <c r="BV8" s="24">
        <v>0</v>
      </c>
      <c r="BW8" s="24" t="s">
        <v>67</v>
      </c>
      <c r="BX8" s="24">
        <v>15</v>
      </c>
      <c r="BY8" s="24"/>
      <c r="BZ8" s="31"/>
      <c r="CA8" s="25"/>
      <c r="CD8" s="172">
        <f t="shared" si="2"/>
        <v>0</v>
      </c>
      <c r="CE8" s="171">
        <f t="shared" si="3"/>
        <v>0</v>
      </c>
      <c r="CF8" s="172">
        <f t="shared" si="4"/>
        <v>0</v>
      </c>
      <c r="CG8" s="171">
        <f t="shared" si="5"/>
        <v>0</v>
      </c>
    </row>
    <row r="9" spans="1:85" s="48" customFormat="1" x14ac:dyDescent="0.25">
      <c r="A9" s="93">
        <v>42511</v>
      </c>
      <c r="B9" s="47" t="str">
        <f t="shared" si="0"/>
        <v>16142</v>
      </c>
      <c r="C9" s="48" t="s">
        <v>42</v>
      </c>
      <c r="D9" s="48" t="s">
        <v>92</v>
      </c>
      <c r="E9" s="24">
        <v>1</v>
      </c>
      <c r="F9" s="24">
        <v>6</v>
      </c>
      <c r="G9" s="24" t="s">
        <v>25</v>
      </c>
      <c r="H9" s="24">
        <v>1905</v>
      </c>
      <c r="I9" s="24">
        <f t="shared" si="1"/>
        <v>1305</v>
      </c>
      <c r="J9" s="21"/>
      <c r="K9" s="18"/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/>
      <c r="S9" s="24"/>
      <c r="T9" s="24"/>
      <c r="U9" s="137"/>
      <c r="V9" s="24"/>
      <c r="W9" s="24"/>
      <c r="X9" s="24"/>
      <c r="Y9" s="137"/>
      <c r="Z9" s="24"/>
      <c r="AA9" s="24"/>
      <c r="AB9" s="24"/>
      <c r="AC9" s="131"/>
      <c r="AG9" s="131"/>
      <c r="AH9" s="21">
        <v>0</v>
      </c>
      <c r="AI9" s="35"/>
      <c r="AJ9" s="38">
        <v>0</v>
      </c>
      <c r="AK9" s="38">
        <v>0</v>
      </c>
      <c r="AL9" s="38">
        <v>0</v>
      </c>
      <c r="AM9" s="38">
        <v>0</v>
      </c>
      <c r="AN9" s="38">
        <v>0</v>
      </c>
      <c r="AO9" s="38">
        <v>0</v>
      </c>
      <c r="AP9" s="24"/>
      <c r="AQ9" s="36"/>
      <c r="AR9" s="36"/>
      <c r="AS9" s="128"/>
      <c r="AU9" s="35"/>
      <c r="AW9" s="131"/>
      <c r="AX9" s="49"/>
      <c r="AY9" s="24"/>
      <c r="AZ9" s="49"/>
      <c r="BA9" s="135"/>
      <c r="BB9" s="49"/>
      <c r="BC9" s="49"/>
      <c r="BD9" s="49"/>
      <c r="BE9" s="135"/>
      <c r="BF9" s="49"/>
      <c r="BG9" s="49"/>
      <c r="BH9" s="49"/>
      <c r="BI9" s="135"/>
      <c r="BM9" s="131"/>
      <c r="BN9" s="119"/>
      <c r="BO9" s="78">
        <v>84.1</v>
      </c>
      <c r="BP9" s="38">
        <v>78.900000000000006</v>
      </c>
      <c r="BQ9" s="38">
        <v>1013.8</v>
      </c>
      <c r="BR9" s="38">
        <v>1014</v>
      </c>
      <c r="BS9" s="38">
        <v>0</v>
      </c>
      <c r="BT9" s="24">
        <v>3</v>
      </c>
      <c r="BU9" s="24">
        <v>5.4</v>
      </c>
      <c r="BV9" s="24">
        <v>0</v>
      </c>
      <c r="BW9" s="24" t="s">
        <v>67</v>
      </c>
      <c r="BX9" s="24">
        <v>15</v>
      </c>
      <c r="BY9" s="24"/>
      <c r="BZ9" s="31"/>
      <c r="CA9" s="25"/>
      <c r="CD9" s="172">
        <f t="shared" si="2"/>
        <v>0</v>
      </c>
      <c r="CE9" s="171">
        <f t="shared" si="3"/>
        <v>0</v>
      </c>
      <c r="CF9" s="172">
        <f t="shared" si="4"/>
        <v>0</v>
      </c>
      <c r="CG9" s="171">
        <f t="shared" si="5"/>
        <v>0</v>
      </c>
    </row>
    <row r="10" spans="1:85" s="48" customFormat="1" x14ac:dyDescent="0.25">
      <c r="A10" s="93">
        <v>42511</v>
      </c>
      <c r="B10" s="47" t="str">
        <f t="shared" si="0"/>
        <v>16142</v>
      </c>
      <c r="C10" s="48" t="s">
        <v>42</v>
      </c>
      <c r="D10" s="48" t="s">
        <v>92</v>
      </c>
      <c r="E10" s="24">
        <v>1</v>
      </c>
      <c r="F10" s="24">
        <v>7</v>
      </c>
      <c r="G10" s="24" t="s">
        <v>25</v>
      </c>
      <c r="H10" s="24">
        <v>1913</v>
      </c>
      <c r="I10" s="24">
        <f t="shared" si="1"/>
        <v>1313</v>
      </c>
      <c r="J10" s="21"/>
      <c r="K10" s="18"/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/>
      <c r="S10" s="24"/>
      <c r="T10" s="24"/>
      <c r="U10" s="137"/>
      <c r="V10" s="24"/>
      <c r="W10" s="24"/>
      <c r="X10" s="24"/>
      <c r="Y10" s="137"/>
      <c r="Z10" s="24"/>
      <c r="AA10" s="24"/>
      <c r="AB10" s="24"/>
      <c r="AC10" s="131"/>
      <c r="AG10" s="131"/>
      <c r="AH10" s="21">
        <v>0</v>
      </c>
      <c r="AI10" s="35"/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0</v>
      </c>
      <c r="AP10" s="24"/>
      <c r="AQ10" s="36"/>
      <c r="AR10" s="36"/>
      <c r="AS10" s="128"/>
      <c r="AU10" s="35"/>
      <c r="AW10" s="131"/>
      <c r="AX10" s="49"/>
      <c r="AY10" s="24"/>
      <c r="AZ10" s="49"/>
      <c r="BA10" s="135"/>
      <c r="BB10" s="49"/>
      <c r="BC10" s="49"/>
      <c r="BD10" s="49"/>
      <c r="BE10" s="135"/>
      <c r="BF10" s="49"/>
      <c r="BG10" s="49"/>
      <c r="BH10" s="49"/>
      <c r="BI10" s="135"/>
      <c r="BM10" s="131"/>
      <c r="BN10" s="119"/>
      <c r="BO10" s="78">
        <v>84.1</v>
      </c>
      <c r="BP10" s="38">
        <v>78.900000000000006</v>
      </c>
      <c r="BQ10" s="38">
        <v>1013.8</v>
      </c>
      <c r="BR10" s="38">
        <v>1014</v>
      </c>
      <c r="BS10" s="38">
        <v>0</v>
      </c>
      <c r="BT10" s="24">
        <v>1</v>
      </c>
      <c r="BU10" s="24">
        <v>3.7</v>
      </c>
      <c r="BV10" s="24">
        <v>0</v>
      </c>
      <c r="BW10" s="24" t="s">
        <v>67</v>
      </c>
      <c r="BX10" s="24">
        <v>15</v>
      </c>
      <c r="BY10" s="24"/>
      <c r="BZ10" s="31"/>
      <c r="CA10" s="25"/>
      <c r="CD10" s="172">
        <f t="shared" si="2"/>
        <v>0</v>
      </c>
      <c r="CE10" s="171">
        <f t="shared" si="3"/>
        <v>0</v>
      </c>
      <c r="CF10" s="172">
        <f t="shared" si="4"/>
        <v>0</v>
      </c>
      <c r="CG10" s="171">
        <f t="shared" si="5"/>
        <v>0</v>
      </c>
    </row>
    <row r="11" spans="1:85" s="56" customFormat="1" x14ac:dyDescent="0.25">
      <c r="A11" s="54">
        <v>42511</v>
      </c>
      <c r="B11" s="55" t="str">
        <f t="shared" si="0"/>
        <v>16142</v>
      </c>
      <c r="C11" s="56" t="s">
        <v>42</v>
      </c>
      <c r="D11" s="56" t="s">
        <v>92</v>
      </c>
      <c r="E11" s="57">
        <v>1</v>
      </c>
      <c r="F11" s="57">
        <v>8</v>
      </c>
      <c r="G11" s="57" t="s">
        <v>25</v>
      </c>
      <c r="H11" s="57">
        <v>1921</v>
      </c>
      <c r="I11" s="57">
        <f t="shared" si="1"/>
        <v>1321</v>
      </c>
      <c r="J11" s="58"/>
      <c r="K11" s="19"/>
      <c r="L11" s="57">
        <v>1</v>
      </c>
      <c r="M11" s="57">
        <v>1</v>
      </c>
      <c r="N11" s="57">
        <v>1</v>
      </c>
      <c r="O11" s="57">
        <v>1</v>
      </c>
      <c r="P11" s="57">
        <v>1</v>
      </c>
      <c r="Q11" s="57">
        <v>1</v>
      </c>
      <c r="R11" s="57">
        <v>1</v>
      </c>
      <c r="S11" s="57">
        <v>1</v>
      </c>
      <c r="T11" s="57"/>
      <c r="U11" s="138"/>
      <c r="V11" s="57" t="s">
        <v>22</v>
      </c>
      <c r="W11" s="57" t="s">
        <v>35</v>
      </c>
      <c r="X11" s="57">
        <v>330</v>
      </c>
      <c r="Y11" s="138"/>
      <c r="Z11" s="57"/>
      <c r="AA11" s="57"/>
      <c r="AB11" s="57"/>
      <c r="AC11" s="129"/>
      <c r="AG11" s="129"/>
      <c r="AH11" s="58">
        <v>1</v>
      </c>
      <c r="AI11" s="19"/>
      <c r="AJ11" s="57">
        <v>0</v>
      </c>
      <c r="AK11" s="57">
        <v>0</v>
      </c>
      <c r="AL11" s="57">
        <v>0</v>
      </c>
      <c r="AM11" s="57">
        <v>0</v>
      </c>
      <c r="AN11" s="57">
        <v>0</v>
      </c>
      <c r="AO11" s="57">
        <v>0</v>
      </c>
      <c r="AP11" s="57"/>
      <c r="AS11" s="129"/>
      <c r="AU11" s="19"/>
      <c r="AW11" s="129"/>
      <c r="AX11" s="59"/>
      <c r="AY11" s="57"/>
      <c r="AZ11" s="59"/>
      <c r="BA11" s="136"/>
      <c r="BB11" s="59"/>
      <c r="BC11" s="59"/>
      <c r="BD11" s="59"/>
      <c r="BE11" s="136"/>
      <c r="BF11" s="59"/>
      <c r="BG11" s="59"/>
      <c r="BH11" s="59"/>
      <c r="BI11" s="136"/>
      <c r="BM11" s="129"/>
      <c r="BN11" s="107"/>
      <c r="BO11" s="98">
        <v>84.1</v>
      </c>
      <c r="BP11" s="57">
        <v>78.900000000000006</v>
      </c>
      <c r="BQ11" s="57">
        <v>1013.8</v>
      </c>
      <c r="BR11" s="57">
        <v>1014</v>
      </c>
      <c r="BS11" s="57">
        <v>0</v>
      </c>
      <c r="BT11" s="57">
        <v>3</v>
      </c>
      <c r="BU11" s="57">
        <v>7.4</v>
      </c>
      <c r="BV11" s="57">
        <v>0</v>
      </c>
      <c r="BW11" s="57" t="s">
        <v>67</v>
      </c>
      <c r="BX11" s="57">
        <v>15</v>
      </c>
      <c r="BY11" s="57"/>
      <c r="BZ11" s="61"/>
      <c r="CA11" s="62"/>
      <c r="CD11" s="172">
        <f t="shared" si="2"/>
        <v>0</v>
      </c>
      <c r="CE11" s="171">
        <f t="shared" si="3"/>
        <v>0</v>
      </c>
      <c r="CF11" s="172">
        <f t="shared" si="4"/>
        <v>0</v>
      </c>
      <c r="CG11" s="171">
        <f t="shared" si="5"/>
        <v>0</v>
      </c>
    </row>
    <row r="12" spans="1:85" s="48" customFormat="1" x14ac:dyDescent="0.25">
      <c r="A12" s="92">
        <v>42510</v>
      </c>
      <c r="B12" s="47" t="str">
        <f t="shared" si="0"/>
        <v>16141</v>
      </c>
      <c r="C12" s="48" t="s">
        <v>42</v>
      </c>
      <c r="D12" s="48" t="s">
        <v>87</v>
      </c>
      <c r="E12" s="24">
        <v>2</v>
      </c>
      <c r="F12" s="24">
        <v>1</v>
      </c>
      <c r="G12" s="24" t="s">
        <v>25</v>
      </c>
      <c r="H12" s="24">
        <v>1759</v>
      </c>
      <c r="I12" s="24">
        <f t="shared" si="1"/>
        <v>1159</v>
      </c>
      <c r="J12" s="20" t="s">
        <v>69</v>
      </c>
      <c r="K12" s="18"/>
      <c r="L12" s="24">
        <v>0</v>
      </c>
      <c r="M12" s="24">
        <v>0</v>
      </c>
      <c r="N12" s="24">
        <v>0</v>
      </c>
      <c r="O12" s="24">
        <v>1</v>
      </c>
      <c r="P12" s="24">
        <v>1</v>
      </c>
      <c r="Q12" s="24">
        <v>1</v>
      </c>
      <c r="R12" s="24"/>
      <c r="S12" s="24"/>
      <c r="T12" s="24"/>
      <c r="U12" s="137"/>
      <c r="V12" s="24" t="s">
        <v>22</v>
      </c>
      <c r="W12" s="24" t="s">
        <v>35</v>
      </c>
      <c r="X12" s="24">
        <v>80</v>
      </c>
      <c r="Y12" s="137"/>
      <c r="Z12" s="24"/>
      <c r="AA12" s="24"/>
      <c r="AB12" s="24"/>
      <c r="AC12" s="131"/>
      <c r="AG12" s="131"/>
      <c r="AH12" s="21">
        <v>1</v>
      </c>
      <c r="AI12" s="35"/>
      <c r="AJ12" s="24">
        <v>0</v>
      </c>
      <c r="AK12" s="24">
        <v>1</v>
      </c>
      <c r="AL12" s="24">
        <v>1</v>
      </c>
      <c r="AM12" s="24">
        <v>1</v>
      </c>
      <c r="AN12" s="24">
        <v>1</v>
      </c>
      <c r="AO12" s="24">
        <v>1</v>
      </c>
      <c r="AP12" s="24"/>
      <c r="AQ12" s="36"/>
      <c r="AR12" s="36"/>
      <c r="AS12" s="128"/>
      <c r="AT12" s="48" t="s">
        <v>22</v>
      </c>
      <c r="AU12" s="35" t="s">
        <v>55</v>
      </c>
      <c r="AV12" s="48">
        <v>105</v>
      </c>
      <c r="AW12" s="131"/>
      <c r="AX12" s="49" t="s">
        <v>22</v>
      </c>
      <c r="AY12" s="24" t="s">
        <v>22</v>
      </c>
      <c r="AZ12" s="49">
        <v>5</v>
      </c>
      <c r="BA12" s="135"/>
      <c r="BB12" s="49"/>
      <c r="BC12" s="49"/>
      <c r="BD12" s="49"/>
      <c r="BE12" s="135"/>
      <c r="BF12" s="49"/>
      <c r="BG12" s="49"/>
      <c r="BH12" s="49"/>
      <c r="BI12" s="135"/>
      <c r="BM12" s="131"/>
      <c r="BN12" s="119">
        <v>2</v>
      </c>
      <c r="BO12" s="102">
        <v>79.900000000000006</v>
      </c>
      <c r="BP12" s="97">
        <v>77.7</v>
      </c>
      <c r="BQ12" s="97">
        <v>1013.9</v>
      </c>
      <c r="BR12" s="97">
        <v>1014</v>
      </c>
      <c r="BS12" s="97">
        <v>0</v>
      </c>
      <c r="BT12" s="24">
        <v>2</v>
      </c>
      <c r="BU12" s="24">
        <v>8.6999999999999993</v>
      </c>
      <c r="BV12" s="24">
        <v>0</v>
      </c>
      <c r="BW12" s="24" t="s">
        <v>67</v>
      </c>
      <c r="BX12" s="24">
        <v>14</v>
      </c>
      <c r="BY12" s="24"/>
      <c r="BZ12" s="31"/>
      <c r="CA12" s="25"/>
      <c r="CD12" s="172">
        <f t="shared" si="2"/>
        <v>0</v>
      </c>
      <c r="CE12" s="171">
        <f t="shared" si="3"/>
        <v>0</v>
      </c>
      <c r="CF12" s="172">
        <f t="shared" si="4"/>
        <v>0</v>
      </c>
      <c r="CG12" s="171">
        <f t="shared" si="5"/>
        <v>0</v>
      </c>
    </row>
    <row r="13" spans="1:85" s="48" customFormat="1" x14ac:dyDescent="0.25">
      <c r="A13" s="93">
        <v>42510</v>
      </c>
      <c r="B13" s="47" t="str">
        <f t="shared" si="0"/>
        <v>16141</v>
      </c>
      <c r="C13" s="48" t="s">
        <v>42</v>
      </c>
      <c r="D13" s="36" t="s">
        <v>87</v>
      </c>
      <c r="E13" s="24">
        <v>2</v>
      </c>
      <c r="F13" s="24">
        <v>2</v>
      </c>
      <c r="G13" s="24" t="s">
        <v>25</v>
      </c>
      <c r="H13" s="24">
        <v>1810</v>
      </c>
      <c r="I13" s="24">
        <f t="shared" si="1"/>
        <v>1210</v>
      </c>
      <c r="J13" s="20" t="s">
        <v>69</v>
      </c>
      <c r="K13" s="18"/>
      <c r="L13" s="24">
        <v>0</v>
      </c>
      <c r="M13" s="24">
        <v>0</v>
      </c>
      <c r="N13" s="24">
        <v>0</v>
      </c>
      <c r="O13" s="24">
        <v>0</v>
      </c>
      <c r="P13" s="24">
        <v>1</v>
      </c>
      <c r="Q13" s="24">
        <v>0</v>
      </c>
      <c r="R13" s="24"/>
      <c r="S13" s="24"/>
      <c r="T13" s="24"/>
      <c r="U13" s="137"/>
      <c r="V13" s="24" t="s">
        <v>35</v>
      </c>
      <c r="W13" s="24" t="s">
        <v>35</v>
      </c>
      <c r="X13" s="24">
        <v>65</v>
      </c>
      <c r="Y13" s="137"/>
      <c r="Z13" s="24"/>
      <c r="AA13" s="24"/>
      <c r="AB13" s="24"/>
      <c r="AC13" s="131"/>
      <c r="AG13" s="131"/>
      <c r="AH13" s="21">
        <v>1</v>
      </c>
      <c r="AI13" s="35"/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/>
      <c r="AQ13" s="36"/>
      <c r="AR13" s="36"/>
      <c r="AS13" s="128"/>
      <c r="AU13" s="35"/>
      <c r="AW13" s="131"/>
      <c r="AX13" s="49"/>
      <c r="AY13" s="24"/>
      <c r="AZ13" s="49"/>
      <c r="BA13" s="135"/>
      <c r="BB13" s="49"/>
      <c r="BC13" s="49"/>
      <c r="BD13" s="49"/>
      <c r="BE13" s="135"/>
      <c r="BF13" s="49"/>
      <c r="BG13" s="49"/>
      <c r="BH13" s="49"/>
      <c r="BI13" s="135"/>
      <c r="BM13" s="131"/>
      <c r="BN13" s="119"/>
      <c r="BO13" s="78">
        <v>79.900000000000006</v>
      </c>
      <c r="BP13" s="38">
        <v>77.7</v>
      </c>
      <c r="BQ13" s="38">
        <v>1013.9</v>
      </c>
      <c r="BR13" s="38">
        <v>1014</v>
      </c>
      <c r="BS13" s="38">
        <v>0</v>
      </c>
      <c r="BT13" s="24">
        <v>2</v>
      </c>
      <c r="BU13" s="24">
        <v>9</v>
      </c>
      <c r="BV13" s="24">
        <v>0</v>
      </c>
      <c r="BW13" s="24" t="s">
        <v>67</v>
      </c>
      <c r="BX13" s="24">
        <v>14</v>
      </c>
      <c r="BY13" s="24"/>
      <c r="BZ13" s="31"/>
      <c r="CA13" s="25"/>
      <c r="CD13" s="172">
        <f t="shared" si="2"/>
        <v>1</v>
      </c>
      <c r="CE13" s="171">
        <f t="shared" si="3"/>
        <v>0</v>
      </c>
      <c r="CF13" s="172">
        <f t="shared" si="4"/>
        <v>0</v>
      </c>
      <c r="CG13" s="171">
        <f t="shared" si="5"/>
        <v>0</v>
      </c>
    </row>
    <row r="14" spans="1:85" s="48" customFormat="1" x14ac:dyDescent="0.25">
      <c r="A14" s="93">
        <v>42510</v>
      </c>
      <c r="B14" s="47" t="str">
        <f t="shared" si="0"/>
        <v>16141</v>
      </c>
      <c r="C14" s="48" t="s">
        <v>42</v>
      </c>
      <c r="D14" s="36" t="s">
        <v>87</v>
      </c>
      <c r="E14" s="24">
        <v>2</v>
      </c>
      <c r="F14" s="24">
        <v>3</v>
      </c>
      <c r="G14" s="24" t="s">
        <v>25</v>
      </c>
      <c r="H14" s="24">
        <v>1821</v>
      </c>
      <c r="I14" s="24">
        <f t="shared" si="1"/>
        <v>1221</v>
      </c>
      <c r="J14" s="20" t="s">
        <v>69</v>
      </c>
      <c r="K14" s="18"/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/>
      <c r="S14" s="24"/>
      <c r="T14" s="24"/>
      <c r="U14" s="137"/>
      <c r="V14" s="24"/>
      <c r="W14" s="24"/>
      <c r="X14" s="24"/>
      <c r="Y14" s="137"/>
      <c r="Z14" s="24"/>
      <c r="AA14" s="24"/>
      <c r="AB14" s="24"/>
      <c r="AC14" s="131"/>
      <c r="AG14" s="131"/>
      <c r="AH14" s="21">
        <v>0</v>
      </c>
      <c r="AI14" s="35"/>
      <c r="AJ14" s="24">
        <v>0</v>
      </c>
      <c r="AK14" s="24">
        <v>0</v>
      </c>
      <c r="AL14" s="24">
        <v>1</v>
      </c>
      <c r="AM14" s="24">
        <v>0</v>
      </c>
      <c r="AN14" s="24">
        <v>0</v>
      </c>
      <c r="AO14" s="24">
        <v>1</v>
      </c>
      <c r="AP14" s="24"/>
      <c r="AQ14" s="36"/>
      <c r="AR14" s="36" t="s">
        <v>63</v>
      </c>
      <c r="AS14" s="128"/>
      <c r="AT14" s="48" t="s">
        <v>134</v>
      </c>
      <c r="AU14" s="35" t="s">
        <v>55</v>
      </c>
      <c r="AV14" s="48">
        <v>50</v>
      </c>
      <c r="AW14" s="131"/>
      <c r="AX14" s="49"/>
      <c r="AY14" s="24"/>
      <c r="AZ14" s="49"/>
      <c r="BA14" s="135"/>
      <c r="BB14" s="49"/>
      <c r="BC14" s="49"/>
      <c r="BD14" s="49"/>
      <c r="BE14" s="135"/>
      <c r="BF14" s="49"/>
      <c r="BG14" s="49"/>
      <c r="BH14" s="49"/>
      <c r="BI14" s="135"/>
      <c r="BM14" s="131"/>
      <c r="BN14" s="119">
        <v>2</v>
      </c>
      <c r="BO14" s="78">
        <v>79.900000000000006</v>
      </c>
      <c r="BP14" s="38">
        <v>77.7</v>
      </c>
      <c r="BQ14" s="38">
        <v>1013.9</v>
      </c>
      <c r="BR14" s="38">
        <v>1014</v>
      </c>
      <c r="BS14" s="38">
        <v>0</v>
      </c>
      <c r="BT14" s="24">
        <v>3</v>
      </c>
      <c r="BU14" s="24">
        <v>4.2</v>
      </c>
      <c r="BV14" s="24">
        <v>0</v>
      </c>
      <c r="BW14" s="24" t="s">
        <v>67</v>
      </c>
      <c r="BX14" s="24">
        <v>14</v>
      </c>
      <c r="BY14" s="24"/>
      <c r="BZ14" s="31"/>
      <c r="CA14" s="25"/>
      <c r="CD14" s="172">
        <f t="shared" si="2"/>
        <v>0</v>
      </c>
      <c r="CE14" s="171">
        <f t="shared" si="3"/>
        <v>0</v>
      </c>
      <c r="CF14" s="172">
        <f t="shared" si="4"/>
        <v>0</v>
      </c>
      <c r="CG14" s="171">
        <f t="shared" si="5"/>
        <v>0</v>
      </c>
    </row>
    <row r="15" spans="1:85" s="48" customFormat="1" x14ac:dyDescent="0.25">
      <c r="A15" s="93">
        <v>42510</v>
      </c>
      <c r="B15" s="47" t="str">
        <f t="shared" si="0"/>
        <v>16141</v>
      </c>
      <c r="C15" s="48" t="s">
        <v>42</v>
      </c>
      <c r="D15" s="36" t="s">
        <v>87</v>
      </c>
      <c r="E15" s="24">
        <v>2</v>
      </c>
      <c r="F15" s="24">
        <v>4</v>
      </c>
      <c r="G15" s="24" t="s">
        <v>25</v>
      </c>
      <c r="H15" s="24">
        <v>1831</v>
      </c>
      <c r="I15" s="24">
        <f t="shared" si="1"/>
        <v>1231</v>
      </c>
      <c r="J15" s="20" t="s">
        <v>69</v>
      </c>
      <c r="K15" s="18"/>
      <c r="L15" s="24">
        <v>1</v>
      </c>
      <c r="M15" s="24">
        <v>1</v>
      </c>
      <c r="N15" s="24">
        <v>0</v>
      </c>
      <c r="O15" s="24">
        <v>1</v>
      </c>
      <c r="P15" s="24">
        <v>0</v>
      </c>
      <c r="Q15" s="24">
        <v>0</v>
      </c>
      <c r="R15" s="24"/>
      <c r="S15" s="24"/>
      <c r="T15" s="24"/>
      <c r="U15" s="137"/>
      <c r="V15" s="24" t="s">
        <v>22</v>
      </c>
      <c r="W15" s="24" t="s">
        <v>35</v>
      </c>
      <c r="X15" s="24">
        <v>360</v>
      </c>
      <c r="Y15" s="137"/>
      <c r="Z15" s="24"/>
      <c r="AA15" s="24"/>
      <c r="AB15" s="24"/>
      <c r="AC15" s="131"/>
      <c r="AG15" s="131"/>
      <c r="AH15" s="21">
        <v>1</v>
      </c>
      <c r="AI15" s="35"/>
      <c r="AJ15" s="24">
        <v>1</v>
      </c>
      <c r="AK15" s="24">
        <v>0</v>
      </c>
      <c r="AL15" s="24">
        <v>1</v>
      </c>
      <c r="AM15" s="24">
        <v>1</v>
      </c>
      <c r="AN15" s="24">
        <v>1</v>
      </c>
      <c r="AO15" s="24">
        <v>0</v>
      </c>
      <c r="AP15" s="24"/>
      <c r="AQ15" s="36"/>
      <c r="AR15" s="36" t="s">
        <v>63</v>
      </c>
      <c r="AS15" s="128"/>
      <c r="AT15" s="48" t="s">
        <v>64</v>
      </c>
      <c r="AU15" s="35" t="s">
        <v>35</v>
      </c>
      <c r="AV15" s="48">
        <v>35</v>
      </c>
      <c r="AW15" s="131"/>
      <c r="AX15" s="49"/>
      <c r="AY15" s="24"/>
      <c r="AZ15" s="49"/>
      <c r="BA15" s="135"/>
      <c r="BB15" s="49"/>
      <c r="BC15" s="49"/>
      <c r="BD15" s="49"/>
      <c r="BE15" s="135"/>
      <c r="BF15" s="49"/>
      <c r="BG15" s="49"/>
      <c r="BH15" s="49"/>
      <c r="BI15" s="135"/>
      <c r="BM15" s="131"/>
      <c r="BN15" s="119">
        <v>1</v>
      </c>
      <c r="BO15" s="78">
        <v>79.900000000000006</v>
      </c>
      <c r="BP15" s="38">
        <v>77.7</v>
      </c>
      <c r="BQ15" s="38">
        <v>1013.9</v>
      </c>
      <c r="BR15" s="38">
        <v>1014</v>
      </c>
      <c r="BS15" s="38">
        <v>0</v>
      </c>
      <c r="BT15" s="24">
        <v>1</v>
      </c>
      <c r="BU15" s="24">
        <v>6</v>
      </c>
      <c r="BV15" s="24">
        <v>0</v>
      </c>
      <c r="BW15" s="24" t="s">
        <v>67</v>
      </c>
      <c r="BX15" s="24">
        <v>14</v>
      </c>
      <c r="BY15" s="24"/>
      <c r="BZ15" s="31"/>
      <c r="CA15" s="25"/>
      <c r="CD15" s="172">
        <f t="shared" si="2"/>
        <v>0</v>
      </c>
      <c r="CE15" s="171">
        <f t="shared" si="3"/>
        <v>0</v>
      </c>
      <c r="CF15" s="172">
        <f t="shared" si="4"/>
        <v>0</v>
      </c>
      <c r="CG15" s="171">
        <f t="shared" si="5"/>
        <v>1</v>
      </c>
    </row>
    <row r="16" spans="1:85" s="48" customFormat="1" x14ac:dyDescent="0.25">
      <c r="A16" s="93">
        <v>42510</v>
      </c>
      <c r="B16" s="47" t="str">
        <f t="shared" si="0"/>
        <v>16141</v>
      </c>
      <c r="C16" s="48" t="s">
        <v>42</v>
      </c>
      <c r="D16" s="36" t="s">
        <v>87</v>
      </c>
      <c r="E16" s="24">
        <v>2</v>
      </c>
      <c r="F16" s="24">
        <v>5</v>
      </c>
      <c r="G16" s="24" t="s">
        <v>25</v>
      </c>
      <c r="H16" s="24">
        <v>1842</v>
      </c>
      <c r="I16" s="24">
        <f t="shared" si="1"/>
        <v>1242</v>
      </c>
      <c r="J16" s="20" t="s">
        <v>69</v>
      </c>
      <c r="K16" s="18"/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/>
      <c r="S16" s="24"/>
      <c r="T16" s="24"/>
      <c r="U16" s="137"/>
      <c r="V16" s="24"/>
      <c r="W16" s="24"/>
      <c r="X16" s="24"/>
      <c r="Y16" s="137"/>
      <c r="Z16" s="24"/>
      <c r="AA16" s="24"/>
      <c r="AB16" s="24"/>
      <c r="AC16" s="131"/>
      <c r="AG16" s="131"/>
      <c r="AH16" s="21">
        <v>0</v>
      </c>
      <c r="AI16" s="35"/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/>
      <c r="AQ16" s="36"/>
      <c r="AR16" s="36"/>
      <c r="AS16" s="128"/>
      <c r="AU16" s="35"/>
      <c r="AW16" s="131"/>
      <c r="AX16" s="49"/>
      <c r="AY16" s="24"/>
      <c r="AZ16" s="49"/>
      <c r="BA16" s="135"/>
      <c r="BB16" s="49"/>
      <c r="BC16" s="49"/>
      <c r="BD16" s="49"/>
      <c r="BE16" s="135"/>
      <c r="BF16" s="49"/>
      <c r="BG16" s="49"/>
      <c r="BH16" s="49"/>
      <c r="BI16" s="135"/>
      <c r="BM16" s="131"/>
      <c r="BN16" s="119"/>
      <c r="BO16" s="78">
        <v>79.900000000000006</v>
      </c>
      <c r="BP16" s="38">
        <v>77.7</v>
      </c>
      <c r="BQ16" s="38">
        <v>1013.9</v>
      </c>
      <c r="BR16" s="38">
        <v>1014</v>
      </c>
      <c r="BS16" s="38">
        <v>0</v>
      </c>
      <c r="BT16" s="24">
        <v>4</v>
      </c>
      <c r="BU16" s="24">
        <v>3.4</v>
      </c>
      <c r="BV16" s="24">
        <v>0</v>
      </c>
      <c r="BW16" s="24" t="s">
        <v>67</v>
      </c>
      <c r="BX16" s="24">
        <v>14</v>
      </c>
      <c r="BY16" s="24"/>
      <c r="BZ16" s="31"/>
      <c r="CA16" s="25"/>
      <c r="CD16" s="172">
        <f t="shared" si="2"/>
        <v>0</v>
      </c>
      <c r="CE16" s="171">
        <f t="shared" si="3"/>
        <v>0</v>
      </c>
      <c r="CF16" s="172">
        <f t="shared" si="4"/>
        <v>0</v>
      </c>
      <c r="CG16" s="171">
        <f t="shared" si="5"/>
        <v>0</v>
      </c>
    </row>
    <row r="17" spans="1:85" s="48" customFormat="1" x14ac:dyDescent="0.25">
      <c r="A17" s="93">
        <v>42510</v>
      </c>
      <c r="B17" s="47" t="str">
        <f t="shared" si="0"/>
        <v>16141</v>
      </c>
      <c r="C17" s="48" t="s">
        <v>42</v>
      </c>
      <c r="D17" s="36" t="s">
        <v>87</v>
      </c>
      <c r="E17" s="24">
        <v>2</v>
      </c>
      <c r="F17" s="24">
        <v>6</v>
      </c>
      <c r="G17" s="24" t="s">
        <v>25</v>
      </c>
      <c r="H17" s="24">
        <v>1854</v>
      </c>
      <c r="I17" s="24">
        <f t="shared" si="1"/>
        <v>1254</v>
      </c>
      <c r="J17" s="21" t="s">
        <v>69</v>
      </c>
      <c r="K17" s="18"/>
      <c r="L17" s="24">
        <v>1</v>
      </c>
      <c r="M17" s="24">
        <v>1</v>
      </c>
      <c r="N17" s="24">
        <v>1</v>
      </c>
      <c r="O17" s="24">
        <v>1</v>
      </c>
      <c r="P17" s="24">
        <v>1</v>
      </c>
      <c r="Q17" s="24">
        <v>0</v>
      </c>
      <c r="R17" s="24"/>
      <c r="S17" s="38"/>
      <c r="T17" s="38"/>
      <c r="U17" s="130"/>
      <c r="V17" s="38" t="s">
        <v>83</v>
      </c>
      <c r="W17" s="38" t="s">
        <v>35</v>
      </c>
      <c r="X17" s="38">
        <v>130</v>
      </c>
      <c r="Y17" s="130"/>
      <c r="Z17" s="38"/>
      <c r="AA17" s="38"/>
      <c r="AB17" s="38"/>
      <c r="AC17" s="131"/>
      <c r="AG17" s="131"/>
      <c r="AH17" s="21">
        <v>1</v>
      </c>
      <c r="AI17" s="35"/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38"/>
      <c r="AQ17" s="36"/>
      <c r="AR17" s="36"/>
      <c r="AS17" s="128"/>
      <c r="AT17" s="36"/>
      <c r="AU17" s="35"/>
      <c r="AW17" s="131"/>
      <c r="AX17" s="49"/>
      <c r="AY17" s="24"/>
      <c r="AZ17" s="49"/>
      <c r="BA17" s="135"/>
      <c r="BB17" s="49"/>
      <c r="BC17" s="49"/>
      <c r="BD17" s="49"/>
      <c r="BE17" s="135"/>
      <c r="BF17" s="49"/>
      <c r="BG17" s="49"/>
      <c r="BH17" s="49"/>
      <c r="BI17" s="135"/>
      <c r="BM17" s="131"/>
      <c r="BN17" s="119"/>
      <c r="BO17" s="78">
        <v>79.900000000000006</v>
      </c>
      <c r="BP17" s="38">
        <v>77.7</v>
      </c>
      <c r="BQ17" s="38">
        <v>1013.9</v>
      </c>
      <c r="BR17" s="38">
        <v>1014</v>
      </c>
      <c r="BS17" s="38">
        <v>0</v>
      </c>
      <c r="BT17" s="24">
        <v>2</v>
      </c>
      <c r="BU17" s="24">
        <v>5.9</v>
      </c>
      <c r="BV17" s="24">
        <v>0</v>
      </c>
      <c r="BW17" s="24" t="s">
        <v>67</v>
      </c>
      <c r="BX17" s="24">
        <v>14</v>
      </c>
      <c r="BY17" s="24"/>
      <c r="BZ17" s="31"/>
      <c r="CA17" s="25"/>
      <c r="CD17" s="172">
        <f t="shared" si="2"/>
        <v>0</v>
      </c>
      <c r="CE17" s="171">
        <f t="shared" si="3"/>
        <v>0</v>
      </c>
      <c r="CF17" s="172">
        <f t="shared" si="4"/>
        <v>0</v>
      </c>
      <c r="CG17" s="171">
        <f t="shared" si="5"/>
        <v>0</v>
      </c>
    </row>
    <row r="18" spans="1:85" s="48" customFormat="1" x14ac:dyDescent="0.25">
      <c r="A18" s="93">
        <v>42510</v>
      </c>
      <c r="B18" s="47" t="str">
        <f t="shared" si="0"/>
        <v>16141</v>
      </c>
      <c r="C18" s="48" t="s">
        <v>42</v>
      </c>
      <c r="D18" s="36" t="s">
        <v>87</v>
      </c>
      <c r="E18" s="24">
        <v>2</v>
      </c>
      <c r="F18" s="24">
        <v>7</v>
      </c>
      <c r="G18" s="24" t="s">
        <v>25</v>
      </c>
      <c r="H18" s="24">
        <v>1904</v>
      </c>
      <c r="I18" s="24">
        <f t="shared" si="1"/>
        <v>1304</v>
      </c>
      <c r="J18" s="20" t="s">
        <v>69</v>
      </c>
      <c r="K18" s="18"/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/>
      <c r="S18" s="24"/>
      <c r="T18" s="24"/>
      <c r="U18" s="137"/>
      <c r="V18" s="24"/>
      <c r="W18" s="24"/>
      <c r="X18" s="24"/>
      <c r="Y18" s="137"/>
      <c r="Z18" s="24"/>
      <c r="AA18" s="24"/>
      <c r="AB18" s="24"/>
      <c r="AC18" s="131"/>
      <c r="AG18" s="131"/>
      <c r="AH18" s="21">
        <v>0</v>
      </c>
      <c r="AI18" s="35"/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1</v>
      </c>
      <c r="AP18" s="24"/>
      <c r="AQ18" s="36"/>
      <c r="AR18" s="36"/>
      <c r="AS18" s="128"/>
      <c r="AT18" s="51" t="s">
        <v>35</v>
      </c>
      <c r="AU18" s="35" t="s">
        <v>22</v>
      </c>
      <c r="AV18" s="48">
        <v>360</v>
      </c>
      <c r="AW18" s="131"/>
      <c r="AX18" s="52"/>
      <c r="AY18" s="24"/>
      <c r="AZ18" s="49"/>
      <c r="BA18" s="135"/>
      <c r="BB18" s="49"/>
      <c r="BC18" s="49"/>
      <c r="BD18" s="49"/>
      <c r="BE18" s="135"/>
      <c r="BF18" s="49"/>
      <c r="BG18" s="49"/>
      <c r="BH18" s="49"/>
      <c r="BI18" s="135"/>
      <c r="BM18" s="131"/>
      <c r="BN18" s="119">
        <v>1</v>
      </c>
      <c r="BO18" s="78">
        <v>79.900000000000006</v>
      </c>
      <c r="BP18" s="38">
        <v>77.7</v>
      </c>
      <c r="BQ18" s="38">
        <v>1013.9</v>
      </c>
      <c r="BR18" s="38">
        <v>1014</v>
      </c>
      <c r="BS18" s="38">
        <v>0</v>
      </c>
      <c r="BT18" s="24">
        <v>3</v>
      </c>
      <c r="BU18" s="35">
        <v>5.2</v>
      </c>
      <c r="BV18" s="24">
        <v>0</v>
      </c>
      <c r="BW18" s="24" t="s">
        <v>67</v>
      </c>
      <c r="BX18" s="24">
        <v>14</v>
      </c>
      <c r="BY18" s="24"/>
      <c r="BZ18" s="31"/>
      <c r="CA18" s="25"/>
      <c r="CD18" s="172">
        <f t="shared" si="2"/>
        <v>0</v>
      </c>
      <c r="CE18" s="171">
        <f t="shared" si="3"/>
        <v>0</v>
      </c>
      <c r="CF18" s="172">
        <f t="shared" si="4"/>
        <v>0</v>
      </c>
      <c r="CG18" s="171">
        <f t="shared" si="5"/>
        <v>0</v>
      </c>
    </row>
    <row r="19" spans="1:85" s="48" customFormat="1" x14ac:dyDescent="0.25">
      <c r="A19" s="93">
        <v>42510</v>
      </c>
      <c r="B19" s="47" t="str">
        <f t="shared" si="0"/>
        <v>16141</v>
      </c>
      <c r="C19" s="48" t="s">
        <v>42</v>
      </c>
      <c r="D19" s="36" t="s">
        <v>87</v>
      </c>
      <c r="E19" s="24">
        <v>2</v>
      </c>
      <c r="F19" s="24">
        <v>8</v>
      </c>
      <c r="G19" s="24" t="s">
        <v>25</v>
      </c>
      <c r="H19" s="24">
        <v>1915</v>
      </c>
      <c r="I19" s="24">
        <f t="shared" si="1"/>
        <v>1315</v>
      </c>
      <c r="J19" s="20" t="s">
        <v>69</v>
      </c>
      <c r="K19" s="18"/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/>
      <c r="S19" s="24"/>
      <c r="T19" s="24"/>
      <c r="U19" s="137"/>
      <c r="V19" s="24"/>
      <c r="W19" s="24"/>
      <c r="X19" s="24"/>
      <c r="Y19" s="137"/>
      <c r="Z19" s="24"/>
      <c r="AA19" s="24"/>
      <c r="AB19" s="24"/>
      <c r="AC19" s="131"/>
      <c r="AG19" s="131"/>
      <c r="AH19" s="21">
        <v>0</v>
      </c>
      <c r="AI19" s="35"/>
      <c r="AJ19" s="24">
        <v>0</v>
      </c>
      <c r="AK19" s="24">
        <v>0</v>
      </c>
      <c r="AL19" s="24">
        <v>0</v>
      </c>
      <c r="AM19" s="24">
        <v>0</v>
      </c>
      <c r="AN19" s="24">
        <v>1</v>
      </c>
      <c r="AO19" s="24">
        <v>0</v>
      </c>
      <c r="AP19" s="24"/>
      <c r="AQ19" s="36"/>
      <c r="AR19" s="36"/>
      <c r="AS19" s="128"/>
      <c r="AT19" s="36" t="s">
        <v>22</v>
      </c>
      <c r="AU19" s="35" t="s">
        <v>22</v>
      </c>
      <c r="AV19" s="48">
        <v>215</v>
      </c>
      <c r="AW19" s="131"/>
      <c r="AX19" s="49"/>
      <c r="AY19" s="24"/>
      <c r="AZ19" s="49"/>
      <c r="BA19" s="135"/>
      <c r="BB19" s="49"/>
      <c r="BC19" s="49"/>
      <c r="BD19" s="49"/>
      <c r="BE19" s="135"/>
      <c r="BF19" s="49"/>
      <c r="BG19" s="49"/>
      <c r="BH19" s="49"/>
      <c r="BI19" s="135"/>
      <c r="BM19" s="131"/>
      <c r="BN19" s="119">
        <v>1</v>
      </c>
      <c r="BO19" s="78">
        <v>79.900000000000006</v>
      </c>
      <c r="BP19" s="38">
        <v>77.7</v>
      </c>
      <c r="BQ19" s="38">
        <v>1013.9</v>
      </c>
      <c r="BR19" s="38">
        <v>1014</v>
      </c>
      <c r="BS19" s="38">
        <v>0</v>
      </c>
      <c r="BT19" s="24">
        <v>2</v>
      </c>
      <c r="BU19" s="35">
        <v>2.9</v>
      </c>
      <c r="BV19" s="24">
        <v>0</v>
      </c>
      <c r="BW19" s="24" t="s">
        <v>67</v>
      </c>
      <c r="BX19" s="24">
        <v>14</v>
      </c>
      <c r="BY19" s="24"/>
      <c r="BZ19" s="31"/>
      <c r="CA19" s="25"/>
      <c r="CD19" s="172">
        <f t="shared" si="2"/>
        <v>0</v>
      </c>
      <c r="CE19" s="171">
        <f t="shared" si="3"/>
        <v>0</v>
      </c>
      <c r="CF19" s="172">
        <f t="shared" si="4"/>
        <v>0</v>
      </c>
      <c r="CG19" s="171">
        <f t="shared" si="5"/>
        <v>0</v>
      </c>
    </row>
    <row r="20" spans="1:85" s="56" customFormat="1" x14ac:dyDescent="0.25">
      <c r="A20" s="54">
        <v>42510</v>
      </c>
      <c r="B20" s="55" t="str">
        <f t="shared" si="0"/>
        <v>16141</v>
      </c>
      <c r="C20" s="56" t="s">
        <v>42</v>
      </c>
      <c r="D20" s="56" t="s">
        <v>87</v>
      </c>
      <c r="E20" s="57">
        <v>2</v>
      </c>
      <c r="F20" s="57">
        <v>9</v>
      </c>
      <c r="G20" s="57" t="s">
        <v>25</v>
      </c>
      <c r="H20" s="57">
        <v>1926</v>
      </c>
      <c r="I20" s="57">
        <f t="shared" si="1"/>
        <v>1326</v>
      </c>
      <c r="J20" s="58" t="s">
        <v>69</v>
      </c>
      <c r="K20" s="19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/>
      <c r="S20" s="57"/>
      <c r="T20" s="57"/>
      <c r="U20" s="138"/>
      <c r="V20" s="57"/>
      <c r="W20" s="57"/>
      <c r="X20" s="57"/>
      <c r="Y20" s="138"/>
      <c r="Z20" s="57"/>
      <c r="AA20" s="57"/>
      <c r="AB20" s="57"/>
      <c r="AC20" s="129"/>
      <c r="AG20" s="129"/>
      <c r="AH20" s="58">
        <v>0</v>
      </c>
      <c r="AI20" s="19"/>
      <c r="AJ20" s="57">
        <v>0</v>
      </c>
      <c r="AK20" s="57">
        <v>0</v>
      </c>
      <c r="AL20" s="57">
        <v>0</v>
      </c>
      <c r="AM20" s="57">
        <v>0</v>
      </c>
      <c r="AN20" s="57">
        <v>0</v>
      </c>
      <c r="AO20" s="57">
        <v>0</v>
      </c>
      <c r="AP20" s="57"/>
      <c r="AS20" s="129"/>
      <c r="AU20" s="19"/>
      <c r="AW20" s="129"/>
      <c r="AX20" s="59"/>
      <c r="AY20" s="57"/>
      <c r="AZ20" s="59"/>
      <c r="BA20" s="136"/>
      <c r="BB20" s="59"/>
      <c r="BC20" s="59"/>
      <c r="BD20" s="59"/>
      <c r="BE20" s="136"/>
      <c r="BF20" s="59"/>
      <c r="BG20" s="59"/>
      <c r="BH20" s="59"/>
      <c r="BI20" s="136"/>
      <c r="BM20" s="129"/>
      <c r="BN20" s="107"/>
      <c r="BO20" s="98">
        <v>79.900000000000006</v>
      </c>
      <c r="BP20" s="57">
        <v>77.7</v>
      </c>
      <c r="BQ20" s="57">
        <v>1013.9</v>
      </c>
      <c r="BR20" s="57">
        <v>1014</v>
      </c>
      <c r="BS20" s="57">
        <v>0</v>
      </c>
      <c r="BT20" s="57">
        <v>2</v>
      </c>
      <c r="BU20" s="57">
        <v>5.5</v>
      </c>
      <c r="BV20" s="57">
        <v>0</v>
      </c>
      <c r="BW20" s="57" t="s">
        <v>67</v>
      </c>
      <c r="BX20" s="57">
        <v>14</v>
      </c>
      <c r="BY20" s="57"/>
      <c r="BZ20" s="61"/>
      <c r="CA20" s="62"/>
      <c r="CD20" s="172">
        <f t="shared" si="2"/>
        <v>0</v>
      </c>
      <c r="CE20" s="171">
        <f t="shared" si="3"/>
        <v>0</v>
      </c>
      <c r="CF20" s="172">
        <f t="shared" si="4"/>
        <v>0</v>
      </c>
      <c r="CG20" s="171">
        <f t="shared" si="5"/>
        <v>0</v>
      </c>
    </row>
    <row r="21" spans="1:85" s="48" customFormat="1" x14ac:dyDescent="0.25">
      <c r="A21" s="92">
        <v>42510</v>
      </c>
      <c r="B21" s="47" t="str">
        <f t="shared" si="0"/>
        <v>16141</v>
      </c>
      <c r="C21" s="48" t="s">
        <v>42</v>
      </c>
      <c r="D21" s="48" t="s">
        <v>61</v>
      </c>
      <c r="E21" s="24">
        <v>3</v>
      </c>
      <c r="F21" s="24">
        <v>1</v>
      </c>
      <c r="G21" s="24" t="s">
        <v>25</v>
      </c>
      <c r="H21" s="24">
        <v>1753</v>
      </c>
      <c r="I21" s="24">
        <f t="shared" si="1"/>
        <v>1153</v>
      </c>
      <c r="J21" s="20" t="s">
        <v>69</v>
      </c>
      <c r="K21" s="18"/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/>
      <c r="S21" s="24"/>
      <c r="T21" s="24"/>
      <c r="U21" s="137"/>
      <c r="V21" s="24"/>
      <c r="W21" s="24"/>
      <c r="X21" s="24"/>
      <c r="Y21" s="137"/>
      <c r="Z21" s="24"/>
      <c r="AA21" s="24"/>
      <c r="AB21" s="24"/>
      <c r="AC21" s="131"/>
      <c r="AG21" s="131"/>
      <c r="AH21" s="21">
        <v>0</v>
      </c>
      <c r="AI21" s="35"/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/>
      <c r="AQ21" s="36"/>
      <c r="AR21" s="36"/>
      <c r="AS21" s="128"/>
      <c r="AT21" s="36"/>
      <c r="AU21" s="35"/>
      <c r="AW21" s="131"/>
      <c r="AX21" s="49"/>
      <c r="AY21" s="24"/>
      <c r="AZ21" s="49"/>
      <c r="BA21" s="135"/>
      <c r="BB21" s="49"/>
      <c r="BC21" s="49"/>
      <c r="BD21" s="49"/>
      <c r="BE21" s="135"/>
      <c r="BF21" s="49"/>
      <c r="BG21" s="49"/>
      <c r="BH21" s="49"/>
      <c r="BI21" s="135"/>
      <c r="BM21" s="131"/>
      <c r="BN21" s="119"/>
      <c r="BO21" s="102">
        <v>81.8</v>
      </c>
      <c r="BP21" s="97">
        <v>78.5</v>
      </c>
      <c r="BQ21" s="97">
        <v>1011.5</v>
      </c>
      <c r="BR21" s="97">
        <v>1011.8</v>
      </c>
      <c r="BS21" s="97">
        <v>0</v>
      </c>
      <c r="BT21" s="24">
        <v>2</v>
      </c>
      <c r="BU21" s="24">
        <v>2.9</v>
      </c>
      <c r="BV21" s="24">
        <v>0</v>
      </c>
      <c r="BW21" s="24" t="s">
        <v>67</v>
      </c>
      <c r="BX21" s="24">
        <v>14</v>
      </c>
      <c r="BY21" s="24"/>
      <c r="BZ21" s="31"/>
      <c r="CA21" s="25"/>
      <c r="CD21" s="172">
        <f t="shared" si="2"/>
        <v>0</v>
      </c>
      <c r="CE21" s="171">
        <f t="shared" si="3"/>
        <v>0</v>
      </c>
      <c r="CF21" s="172">
        <f t="shared" si="4"/>
        <v>0</v>
      </c>
      <c r="CG21" s="171">
        <f t="shared" si="5"/>
        <v>0</v>
      </c>
    </row>
    <row r="22" spans="1:85" s="48" customFormat="1" x14ac:dyDescent="0.25">
      <c r="A22" s="93">
        <v>42510</v>
      </c>
      <c r="B22" s="47" t="str">
        <f t="shared" si="0"/>
        <v>16141</v>
      </c>
      <c r="C22" s="48" t="s">
        <v>42</v>
      </c>
      <c r="D22" s="48" t="s">
        <v>61</v>
      </c>
      <c r="E22" s="24">
        <v>3</v>
      </c>
      <c r="F22" s="24">
        <v>2</v>
      </c>
      <c r="G22" s="24" t="s">
        <v>25</v>
      </c>
      <c r="H22" s="24">
        <v>1803</v>
      </c>
      <c r="I22" s="24">
        <f t="shared" si="1"/>
        <v>1203</v>
      </c>
      <c r="J22" s="20" t="s">
        <v>69</v>
      </c>
      <c r="K22" s="18"/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/>
      <c r="S22" s="24"/>
      <c r="T22" s="24"/>
      <c r="U22" s="137"/>
      <c r="V22" s="24"/>
      <c r="W22" s="24"/>
      <c r="X22" s="24"/>
      <c r="Y22" s="137"/>
      <c r="Z22" s="24"/>
      <c r="AA22" s="24"/>
      <c r="AB22" s="24"/>
      <c r="AC22" s="131"/>
      <c r="AG22" s="131"/>
      <c r="AH22" s="21">
        <v>0</v>
      </c>
      <c r="AI22" s="35"/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/>
      <c r="AQ22" s="36"/>
      <c r="AR22" s="36"/>
      <c r="AS22" s="128"/>
      <c r="AU22" s="35"/>
      <c r="AW22" s="131"/>
      <c r="AX22" s="49"/>
      <c r="AY22" s="24"/>
      <c r="AZ22" s="49"/>
      <c r="BA22" s="135"/>
      <c r="BB22" s="49"/>
      <c r="BC22" s="49"/>
      <c r="BD22" s="49"/>
      <c r="BE22" s="135"/>
      <c r="BF22" s="49"/>
      <c r="BG22" s="49"/>
      <c r="BH22" s="49"/>
      <c r="BI22" s="135"/>
      <c r="BM22" s="131"/>
      <c r="BN22" s="119"/>
      <c r="BO22" s="78">
        <v>81.8</v>
      </c>
      <c r="BP22" s="38">
        <v>78.5</v>
      </c>
      <c r="BQ22" s="38">
        <v>1011.5</v>
      </c>
      <c r="BR22" s="38">
        <v>1011.8</v>
      </c>
      <c r="BS22" s="38">
        <v>0</v>
      </c>
      <c r="BT22" s="24">
        <v>2</v>
      </c>
      <c r="BU22" s="24">
        <v>4.3</v>
      </c>
      <c r="BV22" s="24">
        <v>0</v>
      </c>
      <c r="BW22" s="24" t="s">
        <v>67</v>
      </c>
      <c r="BX22" s="24">
        <v>14</v>
      </c>
      <c r="BY22" s="24"/>
      <c r="BZ22" s="31"/>
      <c r="CA22" s="25"/>
      <c r="CD22" s="172">
        <f t="shared" si="2"/>
        <v>0</v>
      </c>
      <c r="CE22" s="171">
        <f t="shared" si="3"/>
        <v>0</v>
      </c>
      <c r="CF22" s="172">
        <f t="shared" si="4"/>
        <v>0</v>
      </c>
      <c r="CG22" s="171">
        <f t="shared" si="5"/>
        <v>0</v>
      </c>
    </row>
    <row r="23" spans="1:85" s="48" customFormat="1" x14ac:dyDescent="0.25">
      <c r="A23" s="93">
        <v>42510</v>
      </c>
      <c r="B23" s="47" t="str">
        <f t="shared" si="0"/>
        <v>16141</v>
      </c>
      <c r="C23" s="48" t="s">
        <v>42</v>
      </c>
      <c r="D23" s="48" t="s">
        <v>61</v>
      </c>
      <c r="E23" s="24">
        <v>3</v>
      </c>
      <c r="F23" s="24">
        <v>3</v>
      </c>
      <c r="G23" s="24" t="s">
        <v>25</v>
      </c>
      <c r="H23" s="24">
        <v>1814</v>
      </c>
      <c r="I23" s="24">
        <f t="shared" si="1"/>
        <v>1214</v>
      </c>
      <c r="J23" s="20" t="s">
        <v>69</v>
      </c>
      <c r="K23" s="18"/>
      <c r="L23" s="24">
        <v>0</v>
      </c>
      <c r="M23" s="24">
        <v>0</v>
      </c>
      <c r="N23" s="24">
        <v>0</v>
      </c>
      <c r="O23" s="24">
        <v>0</v>
      </c>
      <c r="P23" s="24">
        <v>1</v>
      </c>
      <c r="Q23" s="24">
        <v>0</v>
      </c>
      <c r="R23" s="24"/>
      <c r="S23" s="24"/>
      <c r="T23" s="24"/>
      <c r="U23" s="137"/>
      <c r="V23" s="24" t="s">
        <v>55</v>
      </c>
      <c r="W23" s="24" t="s">
        <v>22</v>
      </c>
      <c r="X23" s="24">
        <v>285</v>
      </c>
      <c r="Y23" s="137"/>
      <c r="Z23" s="24"/>
      <c r="AA23" s="24"/>
      <c r="AB23" s="24"/>
      <c r="AC23" s="131"/>
      <c r="AG23" s="131"/>
      <c r="AH23" s="21">
        <v>1</v>
      </c>
      <c r="AI23" s="35"/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/>
      <c r="AQ23" s="36"/>
      <c r="AR23" s="36"/>
      <c r="AS23" s="128"/>
      <c r="AT23" s="36"/>
      <c r="AU23" s="35"/>
      <c r="AW23" s="131"/>
      <c r="AX23" s="49"/>
      <c r="AY23" s="24"/>
      <c r="AZ23" s="49"/>
      <c r="BA23" s="135"/>
      <c r="BB23" s="49"/>
      <c r="BC23" s="49"/>
      <c r="BD23" s="49"/>
      <c r="BE23" s="135"/>
      <c r="BF23" s="49"/>
      <c r="BG23" s="49"/>
      <c r="BH23" s="49"/>
      <c r="BI23" s="135"/>
      <c r="BM23" s="131"/>
      <c r="BN23" s="119"/>
      <c r="BO23" s="78">
        <v>81.8</v>
      </c>
      <c r="BP23" s="38">
        <v>78.5</v>
      </c>
      <c r="BQ23" s="38">
        <v>1011.5</v>
      </c>
      <c r="BR23" s="38">
        <v>1011.8</v>
      </c>
      <c r="BS23" s="38">
        <v>0</v>
      </c>
      <c r="BT23" s="24">
        <v>2</v>
      </c>
      <c r="BU23" s="24">
        <v>4.7</v>
      </c>
      <c r="BV23" s="24">
        <v>0</v>
      </c>
      <c r="BW23" s="24" t="s">
        <v>67</v>
      </c>
      <c r="BX23" s="24">
        <v>14</v>
      </c>
      <c r="BY23" s="24"/>
      <c r="BZ23" s="31"/>
      <c r="CA23" s="25"/>
      <c r="CD23" s="172">
        <f t="shared" si="2"/>
        <v>1</v>
      </c>
      <c r="CE23" s="171">
        <f t="shared" si="3"/>
        <v>0</v>
      </c>
      <c r="CF23" s="172">
        <f t="shared" si="4"/>
        <v>0</v>
      </c>
      <c r="CG23" s="171">
        <f t="shared" si="5"/>
        <v>0</v>
      </c>
    </row>
    <row r="24" spans="1:85" s="48" customFormat="1" x14ac:dyDescent="0.25">
      <c r="A24" s="93">
        <v>42510</v>
      </c>
      <c r="B24" s="47" t="str">
        <f t="shared" si="0"/>
        <v>16141</v>
      </c>
      <c r="C24" s="48" t="s">
        <v>42</v>
      </c>
      <c r="D24" s="48" t="s">
        <v>61</v>
      </c>
      <c r="E24" s="24">
        <v>3</v>
      </c>
      <c r="F24" s="24">
        <v>4</v>
      </c>
      <c r="G24" s="24" t="s">
        <v>25</v>
      </c>
      <c r="H24" s="24">
        <v>1826</v>
      </c>
      <c r="I24" s="24">
        <f t="shared" si="1"/>
        <v>1226</v>
      </c>
      <c r="J24" s="20" t="s">
        <v>69</v>
      </c>
      <c r="K24" s="18"/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/>
      <c r="S24" s="24"/>
      <c r="T24" s="24"/>
      <c r="U24" s="137"/>
      <c r="V24" s="24"/>
      <c r="W24" s="24"/>
      <c r="X24" s="24"/>
      <c r="Y24" s="137"/>
      <c r="Z24" s="24"/>
      <c r="AA24" s="24"/>
      <c r="AB24" s="24"/>
      <c r="AC24" s="131"/>
      <c r="AG24" s="131"/>
      <c r="AH24" s="21">
        <v>0</v>
      </c>
      <c r="AI24" s="35"/>
      <c r="AJ24" s="24">
        <v>1</v>
      </c>
      <c r="AK24" s="24">
        <v>1</v>
      </c>
      <c r="AL24" s="24">
        <v>1</v>
      </c>
      <c r="AM24" s="24">
        <v>1</v>
      </c>
      <c r="AN24" s="24">
        <v>1</v>
      </c>
      <c r="AO24" s="24">
        <v>1</v>
      </c>
      <c r="AP24" s="24"/>
      <c r="AQ24" s="36"/>
      <c r="AR24" s="36"/>
      <c r="AS24" s="128"/>
      <c r="AT24" s="36" t="s">
        <v>22</v>
      </c>
      <c r="AU24" s="35" t="s">
        <v>22</v>
      </c>
      <c r="AV24" s="48">
        <v>18</v>
      </c>
      <c r="AW24" s="131"/>
      <c r="AX24" s="49"/>
      <c r="AY24" s="24"/>
      <c r="AZ24" s="49"/>
      <c r="BA24" s="135"/>
      <c r="BB24" s="49"/>
      <c r="BC24" s="49"/>
      <c r="BD24" s="49"/>
      <c r="BE24" s="135"/>
      <c r="BF24" s="49"/>
      <c r="BG24" s="49"/>
      <c r="BH24" s="49"/>
      <c r="BI24" s="135"/>
      <c r="BM24" s="131"/>
      <c r="BN24" s="119">
        <v>1</v>
      </c>
      <c r="BO24" s="78">
        <v>81.8</v>
      </c>
      <c r="BP24" s="38">
        <v>78.5</v>
      </c>
      <c r="BQ24" s="38">
        <v>1011.5</v>
      </c>
      <c r="BR24" s="38">
        <v>1011.8</v>
      </c>
      <c r="BS24" s="38">
        <v>0</v>
      </c>
      <c r="BT24" s="24">
        <v>2</v>
      </c>
      <c r="BU24" s="24">
        <v>5</v>
      </c>
      <c r="BV24" s="24">
        <v>0</v>
      </c>
      <c r="BW24" s="24" t="s">
        <v>67</v>
      </c>
      <c r="BX24" s="24">
        <v>14</v>
      </c>
      <c r="BY24" s="24"/>
      <c r="BZ24" s="31"/>
      <c r="CA24" s="25"/>
      <c r="CD24" s="172">
        <f t="shared" si="2"/>
        <v>0</v>
      </c>
      <c r="CE24" s="171">
        <f t="shared" si="3"/>
        <v>0</v>
      </c>
      <c r="CF24" s="172">
        <f t="shared" si="4"/>
        <v>0</v>
      </c>
      <c r="CG24" s="171">
        <f t="shared" si="5"/>
        <v>0</v>
      </c>
    </row>
    <row r="25" spans="1:85" s="48" customFormat="1" x14ac:dyDescent="0.25">
      <c r="A25" s="93">
        <v>42510</v>
      </c>
      <c r="B25" s="47" t="str">
        <f t="shared" si="0"/>
        <v>16141</v>
      </c>
      <c r="C25" s="48" t="s">
        <v>42</v>
      </c>
      <c r="D25" s="48" t="s">
        <v>61</v>
      </c>
      <c r="E25" s="24">
        <v>3</v>
      </c>
      <c r="F25" s="24">
        <v>5</v>
      </c>
      <c r="G25" s="24" t="s">
        <v>25</v>
      </c>
      <c r="H25" s="24">
        <v>1840</v>
      </c>
      <c r="I25" s="24">
        <f t="shared" si="1"/>
        <v>1240</v>
      </c>
      <c r="J25" s="20" t="s">
        <v>69</v>
      </c>
      <c r="K25" s="18"/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/>
      <c r="S25" s="24"/>
      <c r="T25" s="24"/>
      <c r="U25" s="137"/>
      <c r="V25" s="24"/>
      <c r="W25" s="24"/>
      <c r="X25" s="24"/>
      <c r="Y25" s="137"/>
      <c r="Z25" s="24"/>
      <c r="AA25" s="24"/>
      <c r="AB25" s="24"/>
      <c r="AC25" s="131"/>
      <c r="AG25" s="131"/>
      <c r="AH25" s="21">
        <v>0</v>
      </c>
      <c r="AI25" s="35"/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/>
      <c r="AQ25" s="36"/>
      <c r="AR25" s="36"/>
      <c r="AS25" s="128"/>
      <c r="AU25" s="35"/>
      <c r="AW25" s="131"/>
      <c r="AX25" s="49"/>
      <c r="AY25" s="24"/>
      <c r="AZ25" s="49"/>
      <c r="BA25" s="135"/>
      <c r="BB25" s="49"/>
      <c r="BC25" s="49"/>
      <c r="BD25" s="49"/>
      <c r="BE25" s="135"/>
      <c r="BF25" s="49"/>
      <c r="BG25" s="49"/>
      <c r="BH25" s="49"/>
      <c r="BI25" s="135"/>
      <c r="BM25" s="131"/>
      <c r="BN25" s="119"/>
      <c r="BO25" s="78">
        <v>81.8</v>
      </c>
      <c r="BP25" s="38">
        <v>78.5</v>
      </c>
      <c r="BQ25" s="38">
        <v>1011.5</v>
      </c>
      <c r="BR25" s="38">
        <v>1011.8</v>
      </c>
      <c r="BS25" s="38">
        <v>0</v>
      </c>
      <c r="BT25" s="24">
        <v>2</v>
      </c>
      <c r="BU25" s="24">
        <v>2.9</v>
      </c>
      <c r="BV25" s="24">
        <v>0</v>
      </c>
      <c r="BW25" s="24" t="s">
        <v>67</v>
      </c>
      <c r="BX25" s="24">
        <v>14</v>
      </c>
      <c r="BY25" s="24"/>
      <c r="BZ25" s="31"/>
      <c r="CA25" s="25"/>
      <c r="CD25" s="172">
        <f t="shared" si="2"/>
        <v>0</v>
      </c>
      <c r="CE25" s="171">
        <f t="shared" si="3"/>
        <v>0</v>
      </c>
      <c r="CF25" s="172">
        <f t="shared" si="4"/>
        <v>0</v>
      </c>
      <c r="CG25" s="171">
        <f t="shared" si="5"/>
        <v>0</v>
      </c>
    </row>
    <row r="26" spans="1:85" s="48" customFormat="1" x14ac:dyDescent="0.25">
      <c r="A26" s="93">
        <v>42510</v>
      </c>
      <c r="B26" s="47" t="str">
        <f t="shared" si="0"/>
        <v>16141</v>
      </c>
      <c r="C26" s="48" t="s">
        <v>42</v>
      </c>
      <c r="D26" s="48" t="s">
        <v>61</v>
      </c>
      <c r="E26" s="24">
        <v>3</v>
      </c>
      <c r="F26" s="24">
        <v>6</v>
      </c>
      <c r="G26" s="24" t="s">
        <v>25</v>
      </c>
      <c r="H26" s="24">
        <v>1853</v>
      </c>
      <c r="I26" s="24">
        <f t="shared" si="1"/>
        <v>1253</v>
      </c>
      <c r="J26" s="20" t="s">
        <v>69</v>
      </c>
      <c r="K26" s="18"/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/>
      <c r="S26" s="24"/>
      <c r="T26" s="24"/>
      <c r="U26" s="137"/>
      <c r="V26" s="24"/>
      <c r="W26" s="24"/>
      <c r="X26" s="24"/>
      <c r="Y26" s="137"/>
      <c r="Z26" s="24"/>
      <c r="AA26" s="24"/>
      <c r="AB26" s="24"/>
      <c r="AC26" s="131"/>
      <c r="AG26" s="131"/>
      <c r="AH26" s="21">
        <v>0</v>
      </c>
      <c r="AI26" s="35"/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/>
      <c r="AQ26" s="36"/>
      <c r="AR26" s="36"/>
      <c r="AS26" s="128"/>
      <c r="AU26" s="35"/>
      <c r="AW26" s="131"/>
      <c r="AX26" s="49"/>
      <c r="AY26" s="24"/>
      <c r="AZ26" s="49"/>
      <c r="BA26" s="135"/>
      <c r="BB26" s="49"/>
      <c r="BC26" s="49"/>
      <c r="BD26" s="49"/>
      <c r="BE26" s="135"/>
      <c r="BF26" s="49"/>
      <c r="BG26" s="49"/>
      <c r="BH26" s="49"/>
      <c r="BI26" s="135"/>
      <c r="BM26" s="131"/>
      <c r="BN26" s="119"/>
      <c r="BO26" s="78">
        <v>81.8</v>
      </c>
      <c r="BP26" s="38">
        <v>78.5</v>
      </c>
      <c r="BQ26" s="38">
        <v>1011.5</v>
      </c>
      <c r="BR26" s="38">
        <v>1011.8</v>
      </c>
      <c r="BS26" s="38">
        <v>0</v>
      </c>
      <c r="BT26" s="24">
        <v>2</v>
      </c>
      <c r="BU26" s="24">
        <v>3.2</v>
      </c>
      <c r="BV26" s="24">
        <v>0</v>
      </c>
      <c r="BW26" s="24" t="s">
        <v>67</v>
      </c>
      <c r="BX26" s="24">
        <v>14</v>
      </c>
      <c r="BY26" s="24"/>
      <c r="BZ26" s="31"/>
      <c r="CA26" s="25"/>
      <c r="CD26" s="172">
        <f t="shared" si="2"/>
        <v>0</v>
      </c>
      <c r="CE26" s="171">
        <f t="shared" si="3"/>
        <v>0</v>
      </c>
      <c r="CF26" s="172">
        <f t="shared" si="4"/>
        <v>0</v>
      </c>
      <c r="CG26" s="171">
        <f t="shared" si="5"/>
        <v>0</v>
      </c>
    </row>
    <row r="27" spans="1:85" s="48" customFormat="1" x14ac:dyDescent="0.25">
      <c r="A27" s="93">
        <v>42510</v>
      </c>
      <c r="B27" s="47" t="str">
        <f t="shared" si="0"/>
        <v>16141</v>
      </c>
      <c r="C27" s="48" t="s">
        <v>42</v>
      </c>
      <c r="D27" s="48" t="s">
        <v>61</v>
      </c>
      <c r="E27" s="24">
        <v>3</v>
      </c>
      <c r="F27" s="24">
        <v>7</v>
      </c>
      <c r="G27" s="24" t="s">
        <v>25</v>
      </c>
      <c r="H27" s="24">
        <v>1905</v>
      </c>
      <c r="I27" s="24">
        <f t="shared" si="1"/>
        <v>1305</v>
      </c>
      <c r="J27" s="20" t="s">
        <v>69</v>
      </c>
      <c r="K27" s="18"/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/>
      <c r="S27" s="24"/>
      <c r="T27" s="24"/>
      <c r="U27" s="137"/>
      <c r="V27" s="24"/>
      <c r="W27" s="24"/>
      <c r="X27" s="24"/>
      <c r="Y27" s="137"/>
      <c r="Z27" s="24"/>
      <c r="AA27" s="24"/>
      <c r="AB27" s="24"/>
      <c r="AC27" s="131"/>
      <c r="AG27" s="131"/>
      <c r="AH27" s="21">
        <v>0</v>
      </c>
      <c r="AI27" s="35"/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/>
      <c r="AQ27" s="36"/>
      <c r="AR27" s="36"/>
      <c r="AS27" s="128"/>
      <c r="AT27" s="36"/>
      <c r="AU27" s="35"/>
      <c r="AW27" s="131"/>
      <c r="AX27" s="49"/>
      <c r="AY27" s="24"/>
      <c r="AZ27" s="49"/>
      <c r="BA27" s="135"/>
      <c r="BB27" s="49"/>
      <c r="BC27" s="49"/>
      <c r="BD27" s="49"/>
      <c r="BE27" s="135"/>
      <c r="BF27" s="49"/>
      <c r="BG27" s="49"/>
      <c r="BH27" s="49"/>
      <c r="BI27" s="135"/>
      <c r="BM27" s="131"/>
      <c r="BN27" s="119"/>
      <c r="BO27" s="78">
        <v>81.8</v>
      </c>
      <c r="BP27" s="38">
        <v>78.5</v>
      </c>
      <c r="BQ27" s="38">
        <v>1011.5</v>
      </c>
      <c r="BR27" s="38">
        <v>1011.8</v>
      </c>
      <c r="BS27" s="38">
        <v>0</v>
      </c>
      <c r="BT27" s="24">
        <v>1</v>
      </c>
      <c r="BU27" s="24">
        <v>4.3</v>
      </c>
      <c r="BV27" s="24">
        <v>0</v>
      </c>
      <c r="BW27" s="24" t="s">
        <v>67</v>
      </c>
      <c r="BX27" s="24">
        <v>14</v>
      </c>
      <c r="BY27" s="24"/>
      <c r="BZ27" s="31"/>
      <c r="CA27" s="25"/>
      <c r="CD27" s="172">
        <f t="shared" si="2"/>
        <v>0</v>
      </c>
      <c r="CE27" s="171">
        <f t="shared" si="3"/>
        <v>0</v>
      </c>
      <c r="CF27" s="172">
        <f t="shared" si="4"/>
        <v>0</v>
      </c>
      <c r="CG27" s="171">
        <f t="shared" si="5"/>
        <v>0</v>
      </c>
    </row>
    <row r="28" spans="1:85" s="56" customFormat="1" x14ac:dyDescent="0.25">
      <c r="A28" s="54">
        <v>42510</v>
      </c>
      <c r="B28" s="55" t="str">
        <f t="shared" si="0"/>
        <v>16141</v>
      </c>
      <c r="C28" s="56" t="s">
        <v>42</v>
      </c>
      <c r="D28" s="56" t="s">
        <v>61</v>
      </c>
      <c r="E28" s="57">
        <v>3</v>
      </c>
      <c r="F28" s="57">
        <v>8</v>
      </c>
      <c r="G28" s="57" t="s">
        <v>25</v>
      </c>
      <c r="H28" s="57">
        <v>1920</v>
      </c>
      <c r="I28" s="57">
        <f t="shared" si="1"/>
        <v>1320</v>
      </c>
      <c r="J28" s="63" t="s">
        <v>69</v>
      </c>
      <c r="K28" s="19"/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/>
      <c r="S28" s="57"/>
      <c r="T28" s="57"/>
      <c r="U28" s="138"/>
      <c r="V28" s="57"/>
      <c r="W28" s="57"/>
      <c r="X28" s="57"/>
      <c r="Y28" s="138"/>
      <c r="Z28" s="57"/>
      <c r="AA28" s="57"/>
      <c r="AB28" s="57"/>
      <c r="AC28" s="129"/>
      <c r="AG28" s="129"/>
      <c r="AH28" s="58">
        <v>0</v>
      </c>
      <c r="AI28" s="19"/>
      <c r="AJ28" s="57">
        <v>1</v>
      </c>
      <c r="AK28" s="57">
        <v>1</v>
      </c>
      <c r="AL28" s="57">
        <v>1</v>
      </c>
      <c r="AM28" s="57">
        <v>1</v>
      </c>
      <c r="AN28" s="57">
        <v>1</v>
      </c>
      <c r="AO28" s="57">
        <v>1</v>
      </c>
      <c r="AP28" s="57"/>
      <c r="AS28" s="129"/>
      <c r="AT28" s="56" t="s">
        <v>82</v>
      </c>
      <c r="AU28" s="19" t="s">
        <v>22</v>
      </c>
      <c r="AV28" s="56">
        <v>30</v>
      </c>
      <c r="AW28" s="129"/>
      <c r="AX28" s="59" t="s">
        <v>22</v>
      </c>
      <c r="AY28" s="57" t="s">
        <v>22</v>
      </c>
      <c r="AZ28" s="59">
        <v>80</v>
      </c>
      <c r="BA28" s="136"/>
      <c r="BB28" s="59"/>
      <c r="BC28" s="59"/>
      <c r="BD28" s="59"/>
      <c r="BE28" s="136"/>
      <c r="BF28" s="59"/>
      <c r="BG28" s="59"/>
      <c r="BH28" s="59"/>
      <c r="BI28" s="136"/>
      <c r="BM28" s="129"/>
      <c r="BN28" s="107">
        <v>2</v>
      </c>
      <c r="BO28" s="98">
        <v>81.8</v>
      </c>
      <c r="BP28" s="57">
        <v>78.5</v>
      </c>
      <c r="BQ28" s="57">
        <v>1011.5</v>
      </c>
      <c r="BR28" s="57">
        <v>1011.8</v>
      </c>
      <c r="BS28" s="57">
        <v>0</v>
      </c>
      <c r="BT28" s="57">
        <v>2</v>
      </c>
      <c r="BU28" s="57">
        <v>2.9</v>
      </c>
      <c r="BV28" s="57">
        <v>0</v>
      </c>
      <c r="BW28" s="57" t="s">
        <v>67</v>
      </c>
      <c r="BX28" s="57">
        <v>14</v>
      </c>
      <c r="BY28" s="57"/>
      <c r="BZ28" s="61"/>
      <c r="CA28" s="62"/>
      <c r="CD28" s="172">
        <f t="shared" si="2"/>
        <v>0</v>
      </c>
      <c r="CE28" s="171">
        <f t="shared" si="3"/>
        <v>0</v>
      </c>
      <c r="CF28" s="172">
        <f t="shared" si="4"/>
        <v>0</v>
      </c>
      <c r="CG28" s="171">
        <f t="shared" si="5"/>
        <v>0</v>
      </c>
    </row>
    <row r="29" spans="1:85" s="48" customFormat="1" x14ac:dyDescent="0.25">
      <c r="A29" s="46">
        <v>42510</v>
      </c>
      <c r="B29" s="66" t="str">
        <f t="shared" si="0"/>
        <v>16141</v>
      </c>
      <c r="C29" s="48" t="s">
        <v>42</v>
      </c>
      <c r="D29" s="36" t="s">
        <v>136</v>
      </c>
      <c r="E29" s="24">
        <v>4</v>
      </c>
      <c r="F29" s="24">
        <v>1</v>
      </c>
      <c r="G29" s="24" t="s">
        <v>25</v>
      </c>
      <c r="H29" s="47">
        <v>1809</v>
      </c>
      <c r="I29" s="24">
        <f t="shared" si="1"/>
        <v>1209</v>
      </c>
      <c r="J29" s="20" t="s">
        <v>69</v>
      </c>
      <c r="K29" s="18"/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24"/>
      <c r="S29" s="24"/>
      <c r="T29" s="24"/>
      <c r="U29" s="137"/>
      <c r="V29" s="24"/>
      <c r="W29" s="24"/>
      <c r="X29" s="24"/>
      <c r="Y29" s="137"/>
      <c r="Z29" s="24"/>
      <c r="AA29" s="24"/>
      <c r="AB29" s="24"/>
      <c r="AC29" s="131"/>
      <c r="AG29" s="131"/>
      <c r="AH29" s="21">
        <v>0</v>
      </c>
      <c r="AI29" s="35"/>
      <c r="AJ29" s="47">
        <v>0</v>
      </c>
      <c r="AK29" s="47">
        <v>0</v>
      </c>
      <c r="AL29" s="47">
        <v>0</v>
      </c>
      <c r="AM29" s="47">
        <v>0</v>
      </c>
      <c r="AN29" s="47">
        <v>0</v>
      </c>
      <c r="AO29" s="47">
        <v>0</v>
      </c>
      <c r="AP29" s="24"/>
      <c r="AQ29" s="38"/>
      <c r="AR29" s="38"/>
      <c r="AS29" s="130"/>
      <c r="AU29" s="35"/>
      <c r="AW29" s="131"/>
      <c r="AX29" s="49"/>
      <c r="AY29" s="24"/>
      <c r="AZ29" s="49"/>
      <c r="BA29" s="135"/>
      <c r="BB29" s="49"/>
      <c r="BC29" s="49"/>
      <c r="BD29" s="49"/>
      <c r="BE29" s="135"/>
      <c r="BF29" s="49"/>
      <c r="BG29" s="49"/>
      <c r="BH29" s="49"/>
      <c r="BI29" s="135"/>
      <c r="BM29" s="131"/>
      <c r="BN29" s="119"/>
      <c r="BO29" s="35">
        <v>86.8</v>
      </c>
      <c r="BP29" s="35">
        <v>79.3</v>
      </c>
      <c r="BQ29" s="35">
        <v>1013.6</v>
      </c>
      <c r="BR29" s="35">
        <v>1015.5</v>
      </c>
      <c r="BS29" s="35">
        <v>0</v>
      </c>
      <c r="BT29" s="35">
        <v>0</v>
      </c>
      <c r="BU29" s="35">
        <v>1.8</v>
      </c>
      <c r="BV29" s="35">
        <v>0</v>
      </c>
      <c r="BW29" s="35" t="s">
        <v>69</v>
      </c>
      <c r="BX29" s="35">
        <v>14</v>
      </c>
      <c r="BY29" s="35"/>
      <c r="BZ29" s="31"/>
      <c r="CA29" s="25"/>
      <c r="CB29" s="25"/>
      <c r="CC29" s="25"/>
      <c r="CD29" s="172">
        <f t="shared" si="2"/>
        <v>0</v>
      </c>
      <c r="CE29" s="171">
        <f t="shared" si="3"/>
        <v>0</v>
      </c>
      <c r="CF29" s="172">
        <f t="shared" si="4"/>
        <v>0</v>
      </c>
      <c r="CG29" s="171">
        <f t="shared" si="5"/>
        <v>0</v>
      </c>
    </row>
    <row r="30" spans="1:85" s="48" customFormat="1" x14ac:dyDescent="0.25">
      <c r="A30" s="46">
        <v>42510</v>
      </c>
      <c r="B30" s="66" t="str">
        <f t="shared" si="0"/>
        <v>16141</v>
      </c>
      <c r="C30" s="48" t="s">
        <v>42</v>
      </c>
      <c r="D30" s="36" t="s">
        <v>136</v>
      </c>
      <c r="E30" s="24">
        <v>4</v>
      </c>
      <c r="F30" s="24">
        <v>2</v>
      </c>
      <c r="G30" s="24" t="s">
        <v>25</v>
      </c>
      <c r="H30" s="47">
        <v>1920</v>
      </c>
      <c r="I30" s="24">
        <f t="shared" si="1"/>
        <v>1320</v>
      </c>
      <c r="J30" s="20" t="s">
        <v>69</v>
      </c>
      <c r="K30" s="18"/>
      <c r="L30" s="47">
        <v>0</v>
      </c>
      <c r="M30" s="47">
        <v>0</v>
      </c>
      <c r="N30" s="47">
        <v>0</v>
      </c>
      <c r="O30" s="47">
        <v>1</v>
      </c>
      <c r="P30" s="47">
        <v>1</v>
      </c>
      <c r="Q30" s="47">
        <v>0</v>
      </c>
      <c r="R30" s="24"/>
      <c r="S30" s="24"/>
      <c r="T30" s="24"/>
      <c r="U30" s="137"/>
      <c r="V30" s="24" t="s">
        <v>35</v>
      </c>
      <c r="W30" s="24" t="s">
        <v>35</v>
      </c>
      <c r="X30" s="24">
        <v>206</v>
      </c>
      <c r="Y30" s="137"/>
      <c r="Z30" s="24"/>
      <c r="AA30" s="24"/>
      <c r="AB30" s="24"/>
      <c r="AC30" s="131"/>
      <c r="AG30" s="131"/>
      <c r="AH30" s="21">
        <v>1</v>
      </c>
      <c r="AI30" s="35"/>
      <c r="AJ30" s="47">
        <v>0</v>
      </c>
      <c r="AK30" s="47">
        <v>0</v>
      </c>
      <c r="AL30" s="47">
        <v>0</v>
      </c>
      <c r="AM30" s="47">
        <v>0</v>
      </c>
      <c r="AN30" s="47">
        <v>0</v>
      </c>
      <c r="AO30" s="47">
        <v>0</v>
      </c>
      <c r="AP30" s="24"/>
      <c r="AQ30" s="38"/>
      <c r="AR30" s="38"/>
      <c r="AS30" s="130"/>
      <c r="AU30" s="35"/>
      <c r="AW30" s="131"/>
      <c r="AX30" s="49"/>
      <c r="AY30" s="24"/>
      <c r="AZ30" s="49"/>
      <c r="BA30" s="135"/>
      <c r="BB30" s="49"/>
      <c r="BC30" s="49"/>
      <c r="BD30" s="49"/>
      <c r="BE30" s="135"/>
      <c r="BF30" s="49"/>
      <c r="BG30" s="49"/>
      <c r="BH30" s="49"/>
      <c r="BI30" s="135"/>
      <c r="BM30" s="131"/>
      <c r="BN30" s="119"/>
      <c r="BO30" s="35">
        <v>86.8</v>
      </c>
      <c r="BP30" s="35">
        <v>79.3</v>
      </c>
      <c r="BQ30" s="35">
        <v>1013.6</v>
      </c>
      <c r="BR30" s="35">
        <v>1015.5</v>
      </c>
      <c r="BS30" s="35">
        <v>0</v>
      </c>
      <c r="BT30" s="35">
        <v>0</v>
      </c>
      <c r="BU30" s="35">
        <v>6</v>
      </c>
      <c r="BV30" s="35">
        <v>0</v>
      </c>
      <c r="BW30" s="35" t="s">
        <v>69</v>
      </c>
      <c r="BX30" s="35">
        <v>14</v>
      </c>
      <c r="BY30" s="35"/>
      <c r="BZ30" s="31"/>
      <c r="CA30" s="25"/>
      <c r="CB30" s="25"/>
      <c r="CC30" s="25"/>
      <c r="CD30" s="172">
        <f t="shared" si="2"/>
        <v>0</v>
      </c>
      <c r="CE30" s="171">
        <f t="shared" si="3"/>
        <v>0</v>
      </c>
      <c r="CF30" s="172">
        <f t="shared" si="4"/>
        <v>0</v>
      </c>
      <c r="CG30" s="171">
        <f t="shared" si="5"/>
        <v>0</v>
      </c>
    </row>
    <row r="31" spans="1:85" s="48" customFormat="1" x14ac:dyDescent="0.25">
      <c r="A31" s="46">
        <v>42511</v>
      </c>
      <c r="B31" s="47" t="str">
        <f t="shared" si="0"/>
        <v>16142</v>
      </c>
      <c r="C31" s="48" t="s">
        <v>42</v>
      </c>
      <c r="D31" s="48" t="s">
        <v>24</v>
      </c>
      <c r="E31" s="24">
        <v>4</v>
      </c>
      <c r="F31" s="24">
        <v>3</v>
      </c>
      <c r="G31" s="24" t="s">
        <v>25</v>
      </c>
      <c r="H31" s="24">
        <v>1912</v>
      </c>
      <c r="I31" s="24">
        <f t="shared" si="1"/>
        <v>1312</v>
      </c>
      <c r="J31" s="20" t="s">
        <v>28</v>
      </c>
      <c r="K31" s="18"/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/>
      <c r="S31" s="24"/>
      <c r="T31" s="24"/>
      <c r="U31" s="137"/>
      <c r="V31" s="24"/>
      <c r="W31" s="24"/>
      <c r="X31" s="24"/>
      <c r="Y31" s="137"/>
      <c r="Z31" s="24"/>
      <c r="AA31" s="24"/>
      <c r="AB31" s="24"/>
      <c r="AC31" s="131"/>
      <c r="AG31" s="131"/>
      <c r="AH31" s="21">
        <v>0</v>
      </c>
      <c r="AI31" s="35"/>
      <c r="AJ31" s="24">
        <v>1</v>
      </c>
      <c r="AK31" s="24">
        <v>1</v>
      </c>
      <c r="AL31" s="24">
        <v>1</v>
      </c>
      <c r="AM31" s="24">
        <v>0</v>
      </c>
      <c r="AN31" s="24">
        <v>0</v>
      </c>
      <c r="AO31" s="24">
        <v>1</v>
      </c>
      <c r="AP31" s="24"/>
      <c r="AQ31" s="36"/>
      <c r="AR31" s="36"/>
      <c r="AS31" s="128"/>
      <c r="AT31" s="48" t="s">
        <v>22</v>
      </c>
      <c r="AU31" s="35" t="s">
        <v>35</v>
      </c>
      <c r="AV31" s="48">
        <v>20</v>
      </c>
      <c r="AW31" s="131"/>
      <c r="AX31" s="49"/>
      <c r="AY31" s="24"/>
      <c r="AZ31" s="49"/>
      <c r="BA31" s="135"/>
      <c r="BB31" s="49"/>
      <c r="BC31" s="49"/>
      <c r="BD31" s="49"/>
      <c r="BE31" s="135"/>
      <c r="BF31" s="49"/>
      <c r="BG31" s="49"/>
      <c r="BH31" s="49"/>
      <c r="BI31" s="135"/>
      <c r="BM31" s="131"/>
      <c r="BN31" s="119">
        <v>1</v>
      </c>
      <c r="BO31" s="35">
        <v>82.5</v>
      </c>
      <c r="BP31" s="40">
        <v>79.3</v>
      </c>
      <c r="BQ31" s="24">
        <v>1014.8</v>
      </c>
      <c r="BR31" s="40">
        <v>1014.6</v>
      </c>
      <c r="BS31" s="24">
        <v>0</v>
      </c>
      <c r="BT31" s="24">
        <v>1</v>
      </c>
      <c r="BU31" s="24">
        <v>4.2</v>
      </c>
      <c r="BV31" s="24">
        <v>1</v>
      </c>
      <c r="BW31" s="24" t="s">
        <v>67</v>
      </c>
      <c r="BX31" s="24">
        <v>15</v>
      </c>
      <c r="BY31" s="24"/>
      <c r="BZ31" s="31"/>
      <c r="CA31" s="25"/>
      <c r="CD31" s="172">
        <f t="shared" si="2"/>
        <v>0</v>
      </c>
      <c r="CE31" s="171">
        <f t="shared" si="3"/>
        <v>0</v>
      </c>
      <c r="CF31" s="172">
        <f t="shared" si="4"/>
        <v>0</v>
      </c>
      <c r="CG31" s="171">
        <f t="shared" si="5"/>
        <v>0</v>
      </c>
    </row>
    <row r="32" spans="1:85" s="48" customFormat="1" x14ac:dyDescent="0.25">
      <c r="A32" s="46">
        <v>42511</v>
      </c>
      <c r="B32" s="47" t="str">
        <f t="shared" si="0"/>
        <v>16142</v>
      </c>
      <c r="C32" s="48" t="s">
        <v>42</v>
      </c>
      <c r="D32" s="48" t="s">
        <v>24</v>
      </c>
      <c r="E32" s="24">
        <v>4</v>
      </c>
      <c r="F32" s="24">
        <v>4</v>
      </c>
      <c r="G32" s="24" t="s">
        <v>25</v>
      </c>
      <c r="H32" s="24">
        <v>1922</v>
      </c>
      <c r="I32" s="24">
        <f t="shared" si="1"/>
        <v>1322</v>
      </c>
      <c r="J32" s="20" t="s">
        <v>28</v>
      </c>
      <c r="K32" s="18"/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/>
      <c r="S32" s="24"/>
      <c r="T32" s="24"/>
      <c r="U32" s="137"/>
      <c r="V32" s="24"/>
      <c r="W32" s="24"/>
      <c r="X32" s="24"/>
      <c r="Y32" s="137"/>
      <c r="Z32" s="24"/>
      <c r="AA32" s="24"/>
      <c r="AB32" s="24"/>
      <c r="AC32" s="131"/>
      <c r="AG32" s="131"/>
      <c r="AH32" s="21">
        <v>0</v>
      </c>
      <c r="AI32" s="35"/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/>
      <c r="AQ32" s="36"/>
      <c r="AR32" s="36"/>
      <c r="AS32" s="128"/>
      <c r="AU32" s="35"/>
      <c r="AW32" s="131"/>
      <c r="AX32" s="49"/>
      <c r="AY32" s="24"/>
      <c r="AZ32" s="49"/>
      <c r="BA32" s="135"/>
      <c r="BB32" s="49"/>
      <c r="BC32" s="49"/>
      <c r="BD32" s="49"/>
      <c r="BE32" s="135"/>
      <c r="BF32" s="49"/>
      <c r="BG32" s="49"/>
      <c r="BH32" s="49"/>
      <c r="BI32" s="135"/>
      <c r="BM32" s="131"/>
      <c r="BN32" s="119"/>
      <c r="BO32" s="35">
        <v>82.5</v>
      </c>
      <c r="BP32" s="40">
        <v>79.3</v>
      </c>
      <c r="BQ32" s="24">
        <v>1014.8</v>
      </c>
      <c r="BR32" s="40">
        <v>1014.6</v>
      </c>
      <c r="BS32" s="24">
        <v>0</v>
      </c>
      <c r="BT32" s="24">
        <v>2</v>
      </c>
      <c r="BU32" s="24">
        <v>1.8</v>
      </c>
      <c r="BV32" s="24">
        <v>1</v>
      </c>
      <c r="BW32" s="24" t="s">
        <v>67</v>
      </c>
      <c r="BX32" s="24">
        <v>15</v>
      </c>
      <c r="BY32" s="24"/>
      <c r="BZ32" s="31"/>
      <c r="CA32" s="25"/>
      <c r="CD32" s="172">
        <f t="shared" si="2"/>
        <v>0</v>
      </c>
      <c r="CE32" s="171">
        <f t="shared" si="3"/>
        <v>0</v>
      </c>
      <c r="CF32" s="172">
        <f t="shared" si="4"/>
        <v>0</v>
      </c>
      <c r="CG32" s="171">
        <f t="shared" si="5"/>
        <v>0</v>
      </c>
    </row>
    <row r="33" spans="1:85" s="56" customFormat="1" x14ac:dyDescent="0.25">
      <c r="A33" s="54">
        <v>42511</v>
      </c>
      <c r="B33" s="55" t="str">
        <f t="shared" si="0"/>
        <v>16142</v>
      </c>
      <c r="C33" s="56" t="s">
        <v>42</v>
      </c>
      <c r="D33" s="56" t="s">
        <v>24</v>
      </c>
      <c r="E33" s="57">
        <v>4</v>
      </c>
      <c r="F33" s="57">
        <v>5</v>
      </c>
      <c r="G33" s="57" t="s">
        <v>25</v>
      </c>
      <c r="H33" s="57">
        <v>1932</v>
      </c>
      <c r="I33" s="57">
        <f t="shared" si="1"/>
        <v>1332</v>
      </c>
      <c r="J33" s="63" t="s">
        <v>28</v>
      </c>
      <c r="K33" s="19"/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/>
      <c r="S33" s="57"/>
      <c r="T33" s="57"/>
      <c r="U33" s="138"/>
      <c r="V33" s="57"/>
      <c r="W33" s="57"/>
      <c r="X33" s="57"/>
      <c r="Y33" s="138"/>
      <c r="Z33" s="57"/>
      <c r="AA33" s="57"/>
      <c r="AB33" s="57"/>
      <c r="AC33" s="129"/>
      <c r="AG33" s="129"/>
      <c r="AH33" s="58">
        <v>0</v>
      </c>
      <c r="AI33" s="19"/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/>
      <c r="AS33" s="129"/>
      <c r="AU33" s="19"/>
      <c r="AW33" s="129"/>
      <c r="AX33" s="59"/>
      <c r="AY33" s="57"/>
      <c r="AZ33" s="59"/>
      <c r="BA33" s="136"/>
      <c r="BB33" s="59"/>
      <c r="BC33" s="59"/>
      <c r="BD33" s="59"/>
      <c r="BE33" s="136"/>
      <c r="BF33" s="59"/>
      <c r="BG33" s="59"/>
      <c r="BH33" s="59"/>
      <c r="BI33" s="136"/>
      <c r="BM33" s="129"/>
      <c r="BN33" s="107"/>
      <c r="BO33" s="98">
        <v>82.5</v>
      </c>
      <c r="BP33" s="64">
        <v>79.3</v>
      </c>
      <c r="BQ33" s="57">
        <v>1014.8</v>
      </c>
      <c r="BR33" s="64">
        <v>1014.6</v>
      </c>
      <c r="BS33" s="57">
        <v>0</v>
      </c>
      <c r="BT33" s="57">
        <v>2</v>
      </c>
      <c r="BU33" s="57">
        <v>1.5</v>
      </c>
      <c r="BV33" s="57">
        <v>0</v>
      </c>
      <c r="BW33" s="57" t="s">
        <v>67</v>
      </c>
      <c r="BX33" s="57">
        <v>15</v>
      </c>
      <c r="BY33" s="57"/>
      <c r="BZ33" s="61"/>
      <c r="CA33" s="62"/>
      <c r="CD33" s="172">
        <f t="shared" si="2"/>
        <v>0</v>
      </c>
      <c r="CE33" s="171">
        <f t="shared" si="3"/>
        <v>0</v>
      </c>
      <c r="CF33" s="172">
        <f t="shared" si="4"/>
        <v>0</v>
      </c>
      <c r="CG33" s="171">
        <f t="shared" si="5"/>
        <v>0</v>
      </c>
    </row>
    <row r="34" spans="1:85" s="48" customFormat="1" x14ac:dyDescent="0.25">
      <c r="A34" s="93">
        <v>42510</v>
      </c>
      <c r="B34" s="47" t="str">
        <f t="shared" si="0"/>
        <v>16141</v>
      </c>
      <c r="C34" s="48" t="s">
        <v>42</v>
      </c>
      <c r="D34" s="36" t="s">
        <v>136</v>
      </c>
      <c r="E34" s="24">
        <v>5</v>
      </c>
      <c r="F34" s="24">
        <v>1</v>
      </c>
      <c r="G34" s="24" t="s">
        <v>25</v>
      </c>
      <c r="H34" s="24">
        <v>1836</v>
      </c>
      <c r="I34" s="24">
        <f t="shared" si="1"/>
        <v>1236</v>
      </c>
      <c r="J34" s="20" t="s">
        <v>69</v>
      </c>
      <c r="K34" s="18"/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/>
      <c r="S34" s="24"/>
      <c r="T34" s="24"/>
      <c r="U34" s="137"/>
      <c r="V34" s="24"/>
      <c r="W34" s="24"/>
      <c r="X34" s="24"/>
      <c r="Y34" s="137"/>
      <c r="Z34" s="24"/>
      <c r="AA34" s="24"/>
      <c r="AB34" s="24"/>
      <c r="AC34" s="131"/>
      <c r="AG34" s="131"/>
      <c r="AH34" s="21">
        <v>0</v>
      </c>
      <c r="AI34" s="35"/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/>
      <c r="AQ34" s="38"/>
      <c r="AR34" s="38"/>
      <c r="AS34" s="130"/>
      <c r="AU34" s="35"/>
      <c r="AW34" s="131"/>
      <c r="AX34" s="49"/>
      <c r="AY34" s="24"/>
      <c r="AZ34" s="49"/>
      <c r="BA34" s="135"/>
      <c r="BB34" s="49"/>
      <c r="BC34" s="49"/>
      <c r="BD34" s="49"/>
      <c r="BE34" s="135"/>
      <c r="BF34" s="49"/>
      <c r="BG34" s="49"/>
      <c r="BH34" s="49"/>
      <c r="BI34" s="135"/>
      <c r="BM34" s="131"/>
      <c r="BN34" s="119"/>
      <c r="BO34" s="49">
        <v>86.8</v>
      </c>
      <c r="BP34" s="49">
        <v>79.3</v>
      </c>
      <c r="BQ34" s="49">
        <v>1013.6</v>
      </c>
      <c r="BR34" s="49">
        <v>1015.5</v>
      </c>
      <c r="BS34" s="49">
        <v>0</v>
      </c>
      <c r="BT34" s="49">
        <v>0</v>
      </c>
      <c r="BU34" s="49">
        <v>4.3</v>
      </c>
      <c r="BV34" s="49">
        <v>0</v>
      </c>
      <c r="BW34" s="49" t="s">
        <v>67</v>
      </c>
      <c r="BX34" s="49">
        <v>14</v>
      </c>
      <c r="BY34" s="24"/>
      <c r="BZ34" s="24"/>
      <c r="CA34" s="24"/>
      <c r="CB34" s="24"/>
      <c r="CC34" s="24"/>
      <c r="CD34" s="172">
        <f t="shared" si="2"/>
        <v>0</v>
      </c>
      <c r="CE34" s="171">
        <f t="shared" si="3"/>
        <v>0</v>
      </c>
      <c r="CF34" s="172">
        <f t="shared" si="4"/>
        <v>0</v>
      </c>
      <c r="CG34" s="171">
        <f t="shared" si="5"/>
        <v>0</v>
      </c>
    </row>
    <row r="35" spans="1:85" s="48" customFormat="1" x14ac:dyDescent="0.25">
      <c r="A35" s="93">
        <v>42510</v>
      </c>
      <c r="B35" s="47" t="str">
        <f t="shared" si="0"/>
        <v>16141</v>
      </c>
      <c r="C35" s="48" t="s">
        <v>42</v>
      </c>
      <c r="D35" s="36" t="s">
        <v>136</v>
      </c>
      <c r="E35" s="24">
        <v>5</v>
      </c>
      <c r="F35" s="24">
        <v>2</v>
      </c>
      <c r="G35" s="24" t="s">
        <v>25</v>
      </c>
      <c r="H35" s="24">
        <v>1847</v>
      </c>
      <c r="I35" s="24">
        <f t="shared" si="1"/>
        <v>1247</v>
      </c>
      <c r="J35" s="20" t="s">
        <v>69</v>
      </c>
      <c r="K35" s="18"/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/>
      <c r="S35" s="24"/>
      <c r="T35" s="24"/>
      <c r="U35" s="137"/>
      <c r="V35" s="24"/>
      <c r="W35" s="24"/>
      <c r="X35" s="24"/>
      <c r="Y35" s="137"/>
      <c r="Z35" s="24"/>
      <c r="AA35" s="24"/>
      <c r="AB35" s="24"/>
      <c r="AC35" s="131"/>
      <c r="AG35" s="131"/>
      <c r="AH35" s="21">
        <v>0</v>
      </c>
      <c r="AI35" s="35"/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/>
      <c r="AQ35" s="38"/>
      <c r="AR35" s="38"/>
      <c r="AS35" s="130"/>
      <c r="AU35" s="35"/>
      <c r="AW35" s="131"/>
      <c r="AX35" s="49"/>
      <c r="AY35" s="24"/>
      <c r="AZ35" s="49"/>
      <c r="BA35" s="135"/>
      <c r="BB35" s="49"/>
      <c r="BC35" s="49"/>
      <c r="BD35" s="49"/>
      <c r="BE35" s="135"/>
      <c r="BF35" s="49"/>
      <c r="BG35" s="49"/>
      <c r="BH35" s="49"/>
      <c r="BI35" s="135"/>
      <c r="BM35" s="131"/>
      <c r="BN35" s="119"/>
      <c r="BO35" s="49">
        <v>86.8</v>
      </c>
      <c r="BP35" s="49">
        <v>79.3</v>
      </c>
      <c r="BQ35" s="49">
        <v>1013.6</v>
      </c>
      <c r="BR35" s="49">
        <v>1015.5</v>
      </c>
      <c r="BS35" s="49">
        <v>0</v>
      </c>
      <c r="BT35" s="49">
        <v>0</v>
      </c>
      <c r="BU35" s="49">
        <v>3.8</v>
      </c>
      <c r="BV35" s="49">
        <v>0</v>
      </c>
      <c r="BW35" s="49" t="s">
        <v>67</v>
      </c>
      <c r="BX35" s="49">
        <v>14</v>
      </c>
      <c r="BY35" s="24"/>
      <c r="BZ35" s="24"/>
      <c r="CA35" s="24"/>
      <c r="CB35" s="24"/>
      <c r="CC35" s="24"/>
      <c r="CD35" s="172">
        <f t="shared" si="2"/>
        <v>0</v>
      </c>
      <c r="CE35" s="171">
        <f t="shared" si="3"/>
        <v>0</v>
      </c>
      <c r="CF35" s="172">
        <f t="shared" si="4"/>
        <v>0</v>
      </c>
      <c r="CG35" s="171">
        <f t="shared" si="5"/>
        <v>0</v>
      </c>
    </row>
    <row r="36" spans="1:85" s="48" customFormat="1" x14ac:dyDescent="0.25">
      <c r="A36" s="93">
        <v>42510</v>
      </c>
      <c r="B36" s="47" t="str">
        <f t="shared" si="0"/>
        <v>16141</v>
      </c>
      <c r="C36" s="48" t="s">
        <v>42</v>
      </c>
      <c r="D36" s="36" t="s">
        <v>136</v>
      </c>
      <c r="E36" s="24">
        <v>5</v>
      </c>
      <c r="F36" s="24">
        <v>3</v>
      </c>
      <c r="G36" s="24" t="s">
        <v>25</v>
      </c>
      <c r="H36" s="24">
        <v>1858</v>
      </c>
      <c r="I36" s="24">
        <f t="shared" si="1"/>
        <v>1258</v>
      </c>
      <c r="J36" s="20" t="s">
        <v>69</v>
      </c>
      <c r="K36" s="18"/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/>
      <c r="S36" s="24"/>
      <c r="T36" s="24"/>
      <c r="U36" s="137"/>
      <c r="V36" s="24"/>
      <c r="W36" s="24"/>
      <c r="X36" s="24"/>
      <c r="Y36" s="137"/>
      <c r="Z36" s="24"/>
      <c r="AA36" s="24"/>
      <c r="AB36" s="24"/>
      <c r="AC36" s="131"/>
      <c r="AG36" s="131"/>
      <c r="AH36" s="21">
        <v>0</v>
      </c>
      <c r="AI36" s="35"/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/>
      <c r="AQ36" s="38"/>
      <c r="AR36" s="38"/>
      <c r="AS36" s="130"/>
      <c r="AU36" s="35"/>
      <c r="AW36" s="131"/>
      <c r="AX36" s="49"/>
      <c r="AY36" s="24"/>
      <c r="AZ36" s="49"/>
      <c r="BA36" s="135"/>
      <c r="BB36" s="49"/>
      <c r="BC36" s="49"/>
      <c r="BD36" s="49"/>
      <c r="BE36" s="135"/>
      <c r="BF36" s="49"/>
      <c r="BG36" s="49"/>
      <c r="BH36" s="49"/>
      <c r="BI36" s="135"/>
      <c r="BM36" s="131"/>
      <c r="BN36" s="119"/>
      <c r="BO36" s="49">
        <v>86.8</v>
      </c>
      <c r="BP36" s="49">
        <v>79.3</v>
      </c>
      <c r="BQ36" s="49">
        <v>1013.6</v>
      </c>
      <c r="BR36" s="49">
        <v>1015.5</v>
      </c>
      <c r="BS36" s="49">
        <v>0</v>
      </c>
      <c r="BT36" s="49">
        <v>0</v>
      </c>
      <c r="BU36" s="49">
        <v>5</v>
      </c>
      <c r="BV36" s="49">
        <v>0</v>
      </c>
      <c r="BW36" s="49" t="s">
        <v>67</v>
      </c>
      <c r="BX36" s="49">
        <v>14</v>
      </c>
      <c r="BY36" s="24"/>
      <c r="BZ36" s="24"/>
      <c r="CA36" s="24"/>
      <c r="CB36" s="24"/>
      <c r="CC36" s="24"/>
      <c r="CD36" s="172">
        <f t="shared" si="2"/>
        <v>0</v>
      </c>
      <c r="CE36" s="171">
        <f t="shared" si="3"/>
        <v>0</v>
      </c>
      <c r="CF36" s="172">
        <f t="shared" si="4"/>
        <v>0</v>
      </c>
      <c r="CG36" s="171">
        <f t="shared" si="5"/>
        <v>0</v>
      </c>
    </row>
    <row r="37" spans="1:85" s="48" customFormat="1" x14ac:dyDescent="0.25">
      <c r="A37" s="93">
        <v>42510</v>
      </c>
      <c r="B37" s="47" t="str">
        <f t="shared" si="0"/>
        <v>16141</v>
      </c>
      <c r="C37" s="48" t="s">
        <v>42</v>
      </c>
      <c r="D37" s="36" t="s">
        <v>136</v>
      </c>
      <c r="E37" s="24">
        <v>5</v>
      </c>
      <c r="F37" s="24">
        <v>4</v>
      </c>
      <c r="G37" s="24" t="s">
        <v>25</v>
      </c>
      <c r="H37" s="24">
        <v>1909</v>
      </c>
      <c r="I37" s="24">
        <f t="shared" si="1"/>
        <v>1309</v>
      </c>
      <c r="J37" s="20" t="s">
        <v>69</v>
      </c>
      <c r="K37" s="18"/>
      <c r="L37" s="24">
        <v>0</v>
      </c>
      <c r="M37" s="24">
        <v>0</v>
      </c>
      <c r="N37" s="24">
        <v>0</v>
      </c>
      <c r="O37" s="24">
        <v>0</v>
      </c>
      <c r="P37" s="24">
        <v>1</v>
      </c>
      <c r="Q37" s="24">
        <v>1</v>
      </c>
      <c r="R37" s="24"/>
      <c r="S37" s="24"/>
      <c r="T37" s="24"/>
      <c r="U37" s="137"/>
      <c r="V37" s="24" t="s">
        <v>22</v>
      </c>
      <c r="W37" s="24" t="s">
        <v>22</v>
      </c>
      <c r="X37" s="24">
        <v>5</v>
      </c>
      <c r="Y37" s="137"/>
      <c r="Z37" s="24"/>
      <c r="AA37" s="24"/>
      <c r="AB37" s="24"/>
      <c r="AC37" s="131"/>
      <c r="AG37" s="131"/>
      <c r="AH37" s="21">
        <v>1</v>
      </c>
      <c r="AI37" s="35"/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/>
      <c r="AQ37" s="38"/>
      <c r="AR37" s="38"/>
      <c r="AS37" s="130"/>
      <c r="AU37" s="35"/>
      <c r="AW37" s="131"/>
      <c r="AX37" s="49"/>
      <c r="AY37" s="24"/>
      <c r="AZ37" s="49"/>
      <c r="BA37" s="135"/>
      <c r="BB37" s="49"/>
      <c r="BC37" s="49"/>
      <c r="BD37" s="49"/>
      <c r="BE37" s="135"/>
      <c r="BF37" s="49"/>
      <c r="BG37" s="49"/>
      <c r="BH37" s="49"/>
      <c r="BI37" s="135"/>
      <c r="BM37" s="131"/>
      <c r="BN37" s="119"/>
      <c r="BO37" s="49">
        <v>86.8</v>
      </c>
      <c r="BP37" s="49">
        <v>79.3</v>
      </c>
      <c r="BQ37" s="49">
        <v>1013.6</v>
      </c>
      <c r="BR37" s="49">
        <v>1015.5</v>
      </c>
      <c r="BS37" s="49">
        <v>0</v>
      </c>
      <c r="BT37" s="49">
        <v>0</v>
      </c>
      <c r="BU37" s="49">
        <v>2.6</v>
      </c>
      <c r="BV37" s="49">
        <v>0</v>
      </c>
      <c r="BW37" s="49" t="s">
        <v>67</v>
      </c>
      <c r="BX37" s="49">
        <v>14</v>
      </c>
      <c r="BY37" s="24"/>
      <c r="BZ37" s="24"/>
      <c r="CA37" s="24"/>
      <c r="CB37" s="24"/>
      <c r="CC37" s="24"/>
      <c r="CD37" s="172">
        <f t="shared" si="2"/>
        <v>0</v>
      </c>
      <c r="CE37" s="171">
        <f t="shared" si="3"/>
        <v>1</v>
      </c>
      <c r="CF37" s="172">
        <f t="shared" si="4"/>
        <v>0</v>
      </c>
      <c r="CG37" s="171">
        <f t="shared" si="5"/>
        <v>0</v>
      </c>
    </row>
    <row r="38" spans="1:85" s="48" customFormat="1" x14ac:dyDescent="0.25">
      <c r="A38" s="93">
        <v>42510</v>
      </c>
      <c r="B38" s="47" t="str">
        <f t="shared" si="0"/>
        <v>16141</v>
      </c>
      <c r="C38" s="48" t="s">
        <v>42</v>
      </c>
      <c r="D38" s="36" t="s">
        <v>136</v>
      </c>
      <c r="E38" s="24">
        <v>5</v>
      </c>
      <c r="F38" s="24">
        <v>5</v>
      </c>
      <c r="G38" s="24" t="s">
        <v>25</v>
      </c>
      <c r="H38" s="24">
        <v>1921</v>
      </c>
      <c r="I38" s="24">
        <f t="shared" si="1"/>
        <v>1321</v>
      </c>
      <c r="J38" s="20" t="s">
        <v>69</v>
      </c>
      <c r="K38" s="18"/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/>
      <c r="S38" s="24"/>
      <c r="T38" s="24"/>
      <c r="U38" s="137"/>
      <c r="V38" s="24"/>
      <c r="W38" s="24"/>
      <c r="X38" s="24"/>
      <c r="Y38" s="137"/>
      <c r="Z38" s="24"/>
      <c r="AA38" s="24"/>
      <c r="AB38" s="24"/>
      <c r="AC38" s="131"/>
      <c r="AG38" s="131"/>
      <c r="AH38" s="21">
        <v>0</v>
      </c>
      <c r="AI38" s="35"/>
      <c r="AJ38" s="24">
        <v>1</v>
      </c>
      <c r="AK38" s="24">
        <v>1</v>
      </c>
      <c r="AL38" s="24">
        <v>1</v>
      </c>
      <c r="AM38" s="24">
        <v>1</v>
      </c>
      <c r="AN38" s="24">
        <v>1</v>
      </c>
      <c r="AO38" s="24">
        <v>1</v>
      </c>
      <c r="AP38" s="24"/>
      <c r="AQ38" s="36"/>
      <c r="AR38" s="36"/>
      <c r="AS38" s="128"/>
      <c r="AT38" s="48" t="s">
        <v>22</v>
      </c>
      <c r="AU38" s="35" t="s">
        <v>22</v>
      </c>
      <c r="AV38" s="48">
        <v>70</v>
      </c>
      <c r="AW38" s="131"/>
      <c r="AX38" s="49" t="s">
        <v>22</v>
      </c>
      <c r="AY38" s="24" t="s">
        <v>22</v>
      </c>
      <c r="AZ38" s="49">
        <v>140</v>
      </c>
      <c r="BA38" s="135"/>
      <c r="BB38" s="49"/>
      <c r="BC38" s="49"/>
      <c r="BD38" s="49"/>
      <c r="BE38" s="135"/>
      <c r="BF38" s="49"/>
      <c r="BG38" s="49"/>
      <c r="BH38" s="49"/>
      <c r="BI38" s="135"/>
      <c r="BM38" s="131"/>
      <c r="BN38" s="119">
        <v>2</v>
      </c>
      <c r="BO38" s="49">
        <v>86.8</v>
      </c>
      <c r="BP38" s="49">
        <v>79.3</v>
      </c>
      <c r="BQ38" s="49">
        <v>1013.6</v>
      </c>
      <c r="BR38" s="49">
        <v>1015.5</v>
      </c>
      <c r="BS38" s="49">
        <v>0</v>
      </c>
      <c r="BT38" s="49">
        <v>0</v>
      </c>
      <c r="BU38" s="24">
        <v>2.5</v>
      </c>
      <c r="BV38" s="49">
        <v>0</v>
      </c>
      <c r="BW38" s="24" t="s">
        <v>67</v>
      </c>
      <c r="BX38" s="49">
        <v>14</v>
      </c>
      <c r="BY38" s="24"/>
      <c r="BZ38" s="53"/>
      <c r="CD38" s="172">
        <f t="shared" si="2"/>
        <v>0</v>
      </c>
      <c r="CE38" s="171">
        <f t="shared" si="3"/>
        <v>0</v>
      </c>
      <c r="CF38" s="172">
        <f t="shared" si="4"/>
        <v>0</v>
      </c>
      <c r="CG38" s="171">
        <f t="shared" si="5"/>
        <v>0</v>
      </c>
    </row>
    <row r="39" spans="1:85" s="48" customFormat="1" x14ac:dyDescent="0.25">
      <c r="A39" s="93">
        <v>42510</v>
      </c>
      <c r="B39" s="47" t="str">
        <f t="shared" si="0"/>
        <v>16141</v>
      </c>
      <c r="C39" s="48" t="s">
        <v>42</v>
      </c>
      <c r="D39" s="36" t="s">
        <v>136</v>
      </c>
      <c r="E39" s="24">
        <v>5</v>
      </c>
      <c r="F39" s="24">
        <v>6</v>
      </c>
      <c r="G39" s="24" t="s">
        <v>25</v>
      </c>
      <c r="H39" s="24">
        <v>1935</v>
      </c>
      <c r="I39" s="24">
        <f t="shared" si="1"/>
        <v>1335</v>
      </c>
      <c r="J39" s="20" t="s">
        <v>69</v>
      </c>
      <c r="K39" s="18"/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/>
      <c r="S39" s="24"/>
      <c r="T39" s="24"/>
      <c r="U39" s="137"/>
      <c r="V39" s="24"/>
      <c r="W39" s="24"/>
      <c r="X39" s="24"/>
      <c r="Y39" s="137"/>
      <c r="Z39" s="24"/>
      <c r="AA39" s="24"/>
      <c r="AB39" s="24"/>
      <c r="AC39" s="131"/>
      <c r="AG39" s="131"/>
      <c r="AH39" s="21">
        <v>0</v>
      </c>
      <c r="AI39" s="35"/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/>
      <c r="AQ39" s="36"/>
      <c r="AR39" s="36"/>
      <c r="AS39" s="128"/>
      <c r="AT39" s="36"/>
      <c r="AU39" s="35"/>
      <c r="AW39" s="131"/>
      <c r="AX39" s="49"/>
      <c r="AY39" s="24"/>
      <c r="AZ39" s="49"/>
      <c r="BA39" s="135"/>
      <c r="BB39" s="49"/>
      <c r="BC39" s="49"/>
      <c r="BD39" s="49"/>
      <c r="BE39" s="135"/>
      <c r="BF39" s="49"/>
      <c r="BG39" s="49"/>
      <c r="BH39" s="49"/>
      <c r="BI39" s="135"/>
      <c r="BM39" s="131"/>
      <c r="BN39" s="119"/>
      <c r="BO39" s="49">
        <v>86.8</v>
      </c>
      <c r="BP39" s="49">
        <v>79.3</v>
      </c>
      <c r="BQ39" s="49">
        <v>1013.6</v>
      </c>
      <c r="BR39" s="49">
        <v>1015.5</v>
      </c>
      <c r="BS39" s="49">
        <v>0</v>
      </c>
      <c r="BT39" s="49">
        <v>0</v>
      </c>
      <c r="BU39" s="24">
        <v>3.2</v>
      </c>
      <c r="BV39" s="49">
        <v>0</v>
      </c>
      <c r="BW39" s="24" t="s">
        <v>67</v>
      </c>
      <c r="BX39" s="49">
        <v>14</v>
      </c>
      <c r="BY39" s="24"/>
      <c r="BZ39" s="53"/>
      <c r="CD39" s="172">
        <f t="shared" si="2"/>
        <v>0</v>
      </c>
      <c r="CE39" s="171">
        <f t="shared" si="3"/>
        <v>0</v>
      </c>
      <c r="CF39" s="172">
        <f t="shared" si="4"/>
        <v>0</v>
      </c>
      <c r="CG39" s="171">
        <f t="shared" si="5"/>
        <v>0</v>
      </c>
    </row>
    <row r="40" spans="1:85" s="48" customFormat="1" x14ac:dyDescent="0.25">
      <c r="A40" s="93">
        <v>42510</v>
      </c>
      <c r="B40" s="47" t="str">
        <f t="shared" si="0"/>
        <v>16141</v>
      </c>
      <c r="C40" s="48" t="s">
        <v>42</v>
      </c>
      <c r="D40" s="36" t="s">
        <v>136</v>
      </c>
      <c r="E40" s="24">
        <v>5</v>
      </c>
      <c r="F40" s="24">
        <v>7</v>
      </c>
      <c r="G40" s="24" t="s">
        <v>25</v>
      </c>
      <c r="H40" s="24">
        <v>1946</v>
      </c>
      <c r="I40" s="24">
        <f t="shared" si="1"/>
        <v>1346</v>
      </c>
      <c r="J40" s="20" t="s">
        <v>69</v>
      </c>
      <c r="K40" s="18"/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/>
      <c r="S40" s="24"/>
      <c r="T40" s="24"/>
      <c r="U40" s="137"/>
      <c r="V40" s="24"/>
      <c r="W40" s="24"/>
      <c r="X40" s="24"/>
      <c r="Y40" s="137"/>
      <c r="Z40" s="24"/>
      <c r="AA40" s="24"/>
      <c r="AB40" s="24"/>
      <c r="AC40" s="131"/>
      <c r="AG40" s="131"/>
      <c r="AH40" s="21">
        <v>0</v>
      </c>
      <c r="AI40" s="35"/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/>
      <c r="AQ40" s="36"/>
      <c r="AR40" s="36"/>
      <c r="AS40" s="128"/>
      <c r="AT40" s="36"/>
      <c r="AU40" s="35"/>
      <c r="AW40" s="131"/>
      <c r="AX40" s="49"/>
      <c r="AY40" s="24"/>
      <c r="AZ40" s="49"/>
      <c r="BA40" s="135"/>
      <c r="BB40" s="49"/>
      <c r="BC40" s="49"/>
      <c r="BD40" s="49"/>
      <c r="BE40" s="135"/>
      <c r="BF40" s="49"/>
      <c r="BG40" s="49"/>
      <c r="BH40" s="49"/>
      <c r="BI40" s="135"/>
      <c r="BM40" s="131"/>
      <c r="BN40" s="119"/>
      <c r="BO40" s="49">
        <v>86.8</v>
      </c>
      <c r="BP40" s="49">
        <v>79.3</v>
      </c>
      <c r="BQ40" s="49">
        <v>1013.6</v>
      </c>
      <c r="BR40" s="49">
        <v>1015.5</v>
      </c>
      <c r="BS40" s="49">
        <v>0</v>
      </c>
      <c r="BT40" s="49">
        <v>0</v>
      </c>
      <c r="BU40" s="24">
        <v>3.2</v>
      </c>
      <c r="BV40" s="49">
        <v>0</v>
      </c>
      <c r="BW40" s="24" t="s">
        <v>67</v>
      </c>
      <c r="BX40" s="49">
        <v>14</v>
      </c>
      <c r="BY40" s="24"/>
      <c r="BZ40" s="53"/>
      <c r="CD40" s="172">
        <f t="shared" si="2"/>
        <v>0</v>
      </c>
      <c r="CE40" s="171">
        <f t="shared" si="3"/>
        <v>0</v>
      </c>
      <c r="CF40" s="172">
        <f t="shared" si="4"/>
        <v>0</v>
      </c>
      <c r="CG40" s="171">
        <f t="shared" si="5"/>
        <v>0</v>
      </c>
    </row>
    <row r="41" spans="1:85" s="48" customFormat="1" x14ac:dyDescent="0.25">
      <c r="A41" s="93">
        <v>42510</v>
      </c>
      <c r="B41" s="47" t="str">
        <f t="shared" si="0"/>
        <v>16141</v>
      </c>
      <c r="C41" s="48" t="s">
        <v>42</v>
      </c>
      <c r="D41" s="36" t="s">
        <v>129</v>
      </c>
      <c r="E41" s="24">
        <v>5</v>
      </c>
      <c r="F41" s="24">
        <v>8</v>
      </c>
      <c r="G41" s="24" t="s">
        <v>25</v>
      </c>
      <c r="H41" s="24">
        <v>1938</v>
      </c>
      <c r="I41" s="24">
        <f t="shared" si="1"/>
        <v>1338</v>
      </c>
      <c r="J41" s="20" t="s">
        <v>67</v>
      </c>
      <c r="K41" s="18"/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/>
      <c r="S41" s="24"/>
      <c r="T41" s="24"/>
      <c r="U41" s="137"/>
      <c r="V41" s="24"/>
      <c r="W41" s="24"/>
      <c r="X41" s="24"/>
      <c r="Y41" s="137"/>
      <c r="Z41" s="24"/>
      <c r="AA41" s="24"/>
      <c r="AB41" s="24"/>
      <c r="AC41" s="131"/>
      <c r="AG41" s="131"/>
      <c r="AH41" s="21">
        <v>0</v>
      </c>
      <c r="AI41" s="35"/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/>
      <c r="AQ41" s="36"/>
      <c r="AR41" s="36"/>
      <c r="AS41" s="128"/>
      <c r="AU41" s="35"/>
      <c r="AW41" s="131"/>
      <c r="AX41" s="49"/>
      <c r="AY41" s="24"/>
      <c r="AZ41" s="49"/>
      <c r="BA41" s="135"/>
      <c r="BB41" s="49"/>
      <c r="BC41" s="49"/>
      <c r="BD41" s="49"/>
      <c r="BE41" s="135"/>
      <c r="BF41" s="49"/>
      <c r="BG41" s="49"/>
      <c r="BH41" s="49"/>
      <c r="BI41" s="135"/>
      <c r="BM41" s="131"/>
      <c r="BN41" s="119"/>
      <c r="BO41" s="79">
        <v>86.8</v>
      </c>
      <c r="BP41" s="75">
        <v>79.3</v>
      </c>
      <c r="BQ41" s="75">
        <v>1013.6</v>
      </c>
      <c r="BR41" s="49">
        <v>1015.5</v>
      </c>
      <c r="BS41" s="24">
        <v>0</v>
      </c>
      <c r="BT41" s="24">
        <v>0</v>
      </c>
      <c r="BU41" s="24">
        <v>3</v>
      </c>
      <c r="BV41" s="24">
        <v>1</v>
      </c>
      <c r="BW41" s="24" t="s">
        <v>67</v>
      </c>
      <c r="BX41" s="49">
        <v>14</v>
      </c>
      <c r="BY41" s="24"/>
      <c r="BZ41" s="53"/>
      <c r="CD41" s="172">
        <f t="shared" si="2"/>
        <v>0</v>
      </c>
      <c r="CE41" s="171">
        <f t="shared" si="3"/>
        <v>0</v>
      </c>
      <c r="CF41" s="172">
        <f t="shared" si="4"/>
        <v>0</v>
      </c>
      <c r="CG41" s="171">
        <f t="shared" si="5"/>
        <v>0</v>
      </c>
    </row>
    <row r="42" spans="1:85" s="56" customFormat="1" x14ac:dyDescent="0.25">
      <c r="A42" s="54">
        <v>42510</v>
      </c>
      <c r="B42" s="55" t="str">
        <f t="shared" si="0"/>
        <v>16141</v>
      </c>
      <c r="C42" s="56" t="s">
        <v>42</v>
      </c>
      <c r="D42" s="56" t="s">
        <v>86</v>
      </c>
      <c r="E42" s="57">
        <v>5</v>
      </c>
      <c r="F42" s="57">
        <v>9</v>
      </c>
      <c r="G42" s="57" t="s">
        <v>110</v>
      </c>
      <c r="H42" s="57">
        <v>1940</v>
      </c>
      <c r="I42" s="57">
        <f t="shared" si="1"/>
        <v>1340</v>
      </c>
      <c r="J42" s="63" t="s">
        <v>67</v>
      </c>
      <c r="K42" s="19"/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/>
      <c r="S42" s="57"/>
      <c r="T42" s="57"/>
      <c r="U42" s="138"/>
      <c r="V42" s="57"/>
      <c r="W42" s="57"/>
      <c r="X42" s="57"/>
      <c r="Y42" s="138"/>
      <c r="Z42" s="57"/>
      <c r="AA42" s="57"/>
      <c r="AB42" s="57"/>
      <c r="AC42" s="129"/>
      <c r="AG42" s="129"/>
      <c r="AH42" s="58">
        <v>0</v>
      </c>
      <c r="AI42" s="19"/>
      <c r="AJ42" s="57">
        <v>0</v>
      </c>
      <c r="AK42" s="57">
        <v>0</v>
      </c>
      <c r="AL42" s="57">
        <v>0</v>
      </c>
      <c r="AM42" s="57">
        <v>0</v>
      </c>
      <c r="AN42" s="57">
        <v>0</v>
      </c>
      <c r="AO42" s="57">
        <v>0</v>
      </c>
      <c r="AP42" s="57"/>
      <c r="AS42" s="129"/>
      <c r="AU42" s="19"/>
      <c r="AW42" s="129"/>
      <c r="AX42" s="59"/>
      <c r="AY42" s="57"/>
      <c r="AZ42" s="59"/>
      <c r="BA42" s="136"/>
      <c r="BB42" s="59"/>
      <c r="BC42" s="59"/>
      <c r="BD42" s="59"/>
      <c r="BE42" s="136"/>
      <c r="BF42" s="59"/>
      <c r="BG42" s="59"/>
      <c r="BH42" s="59"/>
      <c r="BI42" s="136"/>
      <c r="BM42" s="129"/>
      <c r="BN42" s="107"/>
      <c r="BO42" s="81">
        <v>86.8</v>
      </c>
      <c r="BP42" s="57">
        <v>78.900000000000006</v>
      </c>
      <c r="BQ42" s="59">
        <v>1013.6</v>
      </c>
      <c r="BR42" s="57">
        <v>1014.5</v>
      </c>
      <c r="BS42" s="57">
        <v>0</v>
      </c>
      <c r="BT42" s="57">
        <v>1</v>
      </c>
      <c r="BU42" s="57">
        <v>2.6</v>
      </c>
      <c r="BV42" s="57">
        <v>1</v>
      </c>
      <c r="BW42" s="57" t="s">
        <v>67</v>
      </c>
      <c r="BX42" s="57">
        <v>14</v>
      </c>
      <c r="BY42" s="57"/>
      <c r="BZ42" s="65"/>
      <c r="CD42" s="172">
        <f t="shared" si="2"/>
        <v>0</v>
      </c>
      <c r="CE42" s="171">
        <f t="shared" si="3"/>
        <v>0</v>
      </c>
      <c r="CF42" s="172">
        <f t="shared" si="4"/>
        <v>0</v>
      </c>
      <c r="CG42" s="171">
        <f t="shared" si="5"/>
        <v>0</v>
      </c>
    </row>
    <row r="43" spans="1:85" s="48" customFormat="1" x14ac:dyDescent="0.25">
      <c r="A43" s="162" t="s">
        <v>60</v>
      </c>
      <c r="B43" s="162" t="s">
        <v>60</v>
      </c>
      <c r="C43" s="48" t="s">
        <v>42</v>
      </c>
      <c r="D43" s="162" t="s">
        <v>60</v>
      </c>
      <c r="E43" s="24">
        <v>6</v>
      </c>
      <c r="F43" s="24">
        <v>1</v>
      </c>
      <c r="G43" s="162" t="s">
        <v>60</v>
      </c>
      <c r="H43" s="162" t="s">
        <v>60</v>
      </c>
      <c r="I43" s="162" t="s">
        <v>60</v>
      </c>
      <c r="J43" s="168" t="s">
        <v>60</v>
      </c>
      <c r="K43" s="18"/>
      <c r="L43" s="162" t="s">
        <v>60</v>
      </c>
      <c r="M43" s="162" t="s">
        <v>60</v>
      </c>
      <c r="N43" s="162" t="s">
        <v>60</v>
      </c>
      <c r="O43" s="162" t="s">
        <v>60</v>
      </c>
      <c r="P43" s="162" t="s">
        <v>60</v>
      </c>
      <c r="Q43" s="162" t="s">
        <v>60</v>
      </c>
      <c r="R43" s="24"/>
      <c r="S43" s="24"/>
      <c r="T43" s="24"/>
      <c r="U43" s="137"/>
      <c r="V43" s="24"/>
      <c r="W43" s="24"/>
      <c r="X43" s="24"/>
      <c r="Y43" s="137"/>
      <c r="Z43" s="24"/>
      <c r="AA43" s="24"/>
      <c r="AB43" s="24"/>
      <c r="AC43" s="131"/>
      <c r="AG43" s="131"/>
      <c r="AH43" s="21" t="s">
        <v>60</v>
      </c>
      <c r="AI43" s="35"/>
      <c r="AJ43" s="162" t="s">
        <v>60</v>
      </c>
      <c r="AK43" s="162" t="s">
        <v>60</v>
      </c>
      <c r="AL43" s="162" t="s">
        <v>60</v>
      </c>
      <c r="AM43" s="162" t="s">
        <v>60</v>
      </c>
      <c r="AN43" s="162" t="s">
        <v>60</v>
      </c>
      <c r="AO43" s="162" t="s">
        <v>60</v>
      </c>
      <c r="AP43" s="24"/>
      <c r="AQ43" s="36"/>
      <c r="AR43" s="36"/>
      <c r="AS43" s="128"/>
      <c r="AU43" s="35"/>
      <c r="AW43" s="131"/>
      <c r="AX43" s="49"/>
      <c r="AY43" s="24"/>
      <c r="AZ43" s="49"/>
      <c r="BA43" s="135"/>
      <c r="BB43" s="49"/>
      <c r="BC43" s="49"/>
      <c r="BD43" s="49"/>
      <c r="BE43" s="135"/>
      <c r="BF43" s="49"/>
      <c r="BG43" s="49"/>
      <c r="BH43" s="49"/>
      <c r="BI43" s="135"/>
      <c r="BM43" s="131"/>
      <c r="BN43" s="119"/>
      <c r="BO43" s="162" t="s">
        <v>60</v>
      </c>
      <c r="BP43" s="162" t="s">
        <v>60</v>
      </c>
      <c r="BQ43" s="162" t="s">
        <v>60</v>
      </c>
      <c r="BR43" s="162" t="s">
        <v>60</v>
      </c>
      <c r="BS43" s="162" t="s">
        <v>60</v>
      </c>
      <c r="BT43" s="162" t="s">
        <v>60</v>
      </c>
      <c r="BU43" s="162" t="s">
        <v>60</v>
      </c>
      <c r="BV43" s="162" t="s">
        <v>60</v>
      </c>
      <c r="BW43" s="162" t="s">
        <v>60</v>
      </c>
      <c r="BX43" s="162" t="s">
        <v>60</v>
      </c>
      <c r="BY43" s="24"/>
      <c r="BZ43" s="53"/>
      <c r="CD43" s="172" t="str">
        <f t="shared" si="2"/>
        <v>-</v>
      </c>
      <c r="CE43" s="171" t="str">
        <f t="shared" si="3"/>
        <v>-</v>
      </c>
      <c r="CF43" s="172" t="str">
        <f t="shared" si="4"/>
        <v>-</v>
      </c>
      <c r="CG43" s="171" t="str">
        <f t="shared" si="5"/>
        <v>-</v>
      </c>
    </row>
    <row r="44" spans="1:85" s="48" customFormat="1" x14ac:dyDescent="0.25">
      <c r="A44" s="162" t="s">
        <v>60</v>
      </c>
      <c r="B44" s="162" t="s">
        <v>60</v>
      </c>
      <c r="C44" s="46" t="s">
        <v>42</v>
      </c>
      <c r="D44" s="162" t="s">
        <v>60</v>
      </c>
      <c r="E44" s="24">
        <v>6</v>
      </c>
      <c r="F44" s="24">
        <v>2</v>
      </c>
      <c r="G44" s="162" t="s">
        <v>60</v>
      </c>
      <c r="H44" s="162" t="s">
        <v>60</v>
      </c>
      <c r="I44" s="162" t="s">
        <v>60</v>
      </c>
      <c r="J44" s="168" t="s">
        <v>60</v>
      </c>
      <c r="K44" s="18"/>
      <c r="L44" s="162" t="s">
        <v>60</v>
      </c>
      <c r="M44" s="162" t="s">
        <v>60</v>
      </c>
      <c r="N44" s="162" t="s">
        <v>60</v>
      </c>
      <c r="O44" s="162" t="s">
        <v>60</v>
      </c>
      <c r="P44" s="162" t="s">
        <v>60</v>
      </c>
      <c r="Q44" s="162" t="s">
        <v>60</v>
      </c>
      <c r="R44" s="24"/>
      <c r="S44" s="24"/>
      <c r="T44" s="24"/>
      <c r="U44" s="137"/>
      <c r="V44" s="24"/>
      <c r="W44" s="24"/>
      <c r="X44" s="24"/>
      <c r="Y44" s="137"/>
      <c r="Z44" s="24"/>
      <c r="AA44" s="24"/>
      <c r="AB44" s="24"/>
      <c r="AC44" s="131"/>
      <c r="AG44" s="131"/>
      <c r="AH44" s="21" t="s">
        <v>60</v>
      </c>
      <c r="AI44" s="35"/>
      <c r="AJ44" s="162" t="s">
        <v>60</v>
      </c>
      <c r="AK44" s="162" t="s">
        <v>60</v>
      </c>
      <c r="AL44" s="162" t="s">
        <v>60</v>
      </c>
      <c r="AM44" s="162" t="s">
        <v>60</v>
      </c>
      <c r="AN44" s="162" t="s">
        <v>60</v>
      </c>
      <c r="AO44" s="162" t="s">
        <v>60</v>
      </c>
      <c r="AP44" s="24"/>
      <c r="AQ44" s="36"/>
      <c r="AR44" s="36"/>
      <c r="AS44" s="128"/>
      <c r="AU44" s="35"/>
      <c r="AW44" s="131"/>
      <c r="AX44" s="49"/>
      <c r="AY44" s="24"/>
      <c r="AZ44" s="49"/>
      <c r="BA44" s="135"/>
      <c r="BB44" s="49"/>
      <c r="BC44" s="49"/>
      <c r="BD44" s="49"/>
      <c r="BE44" s="135"/>
      <c r="BF44" s="49"/>
      <c r="BG44" s="49"/>
      <c r="BH44" s="49"/>
      <c r="BI44" s="135"/>
      <c r="BM44" s="131"/>
      <c r="BN44" s="119"/>
      <c r="BO44" s="162" t="s">
        <v>60</v>
      </c>
      <c r="BP44" s="162" t="s">
        <v>60</v>
      </c>
      <c r="BQ44" s="162" t="s">
        <v>60</v>
      </c>
      <c r="BR44" s="162" t="s">
        <v>60</v>
      </c>
      <c r="BS44" s="162" t="s">
        <v>60</v>
      </c>
      <c r="BT44" s="162" t="s">
        <v>60</v>
      </c>
      <c r="BU44" s="162" t="s">
        <v>60</v>
      </c>
      <c r="BV44" s="162" t="s">
        <v>60</v>
      </c>
      <c r="BW44" s="162" t="s">
        <v>60</v>
      </c>
      <c r="BX44" s="162" t="s">
        <v>60</v>
      </c>
      <c r="BY44" s="24"/>
      <c r="BZ44" s="31"/>
      <c r="CA44" s="25"/>
      <c r="CD44" s="172" t="str">
        <f t="shared" si="2"/>
        <v>-</v>
      </c>
      <c r="CE44" s="171" t="str">
        <f t="shared" si="3"/>
        <v>-</v>
      </c>
      <c r="CF44" s="172" t="str">
        <f t="shared" si="4"/>
        <v>-</v>
      </c>
      <c r="CG44" s="171" t="str">
        <f t="shared" si="5"/>
        <v>-</v>
      </c>
    </row>
    <row r="45" spans="1:85" s="48" customFormat="1" x14ac:dyDescent="0.25">
      <c r="A45" s="162" t="s">
        <v>60</v>
      </c>
      <c r="B45" s="162" t="s">
        <v>60</v>
      </c>
      <c r="C45" s="46" t="s">
        <v>42</v>
      </c>
      <c r="D45" s="162" t="s">
        <v>60</v>
      </c>
      <c r="E45" s="24">
        <v>6</v>
      </c>
      <c r="F45" s="24">
        <v>3</v>
      </c>
      <c r="G45" s="162" t="s">
        <v>60</v>
      </c>
      <c r="H45" s="162" t="s">
        <v>60</v>
      </c>
      <c r="I45" s="162" t="s">
        <v>60</v>
      </c>
      <c r="J45" s="168" t="s">
        <v>60</v>
      </c>
      <c r="K45" s="18"/>
      <c r="L45" s="162" t="s">
        <v>60</v>
      </c>
      <c r="M45" s="162" t="s">
        <v>60</v>
      </c>
      <c r="N45" s="162" t="s">
        <v>60</v>
      </c>
      <c r="O45" s="162" t="s">
        <v>60</v>
      </c>
      <c r="P45" s="162" t="s">
        <v>60</v>
      </c>
      <c r="Q45" s="162" t="s">
        <v>60</v>
      </c>
      <c r="R45" s="24"/>
      <c r="S45" s="24"/>
      <c r="T45" s="24"/>
      <c r="U45" s="137"/>
      <c r="V45" s="24"/>
      <c r="W45" s="24"/>
      <c r="X45" s="24"/>
      <c r="Y45" s="137"/>
      <c r="Z45" s="24"/>
      <c r="AA45" s="24"/>
      <c r="AB45" s="24"/>
      <c r="AC45" s="131"/>
      <c r="AG45" s="131"/>
      <c r="AH45" s="21" t="s">
        <v>60</v>
      </c>
      <c r="AI45" s="35"/>
      <c r="AJ45" s="162" t="s">
        <v>60</v>
      </c>
      <c r="AK45" s="162" t="s">
        <v>60</v>
      </c>
      <c r="AL45" s="162" t="s">
        <v>60</v>
      </c>
      <c r="AM45" s="162" t="s">
        <v>60</v>
      </c>
      <c r="AN45" s="162" t="s">
        <v>60</v>
      </c>
      <c r="AO45" s="162" t="s">
        <v>60</v>
      </c>
      <c r="AP45" s="24"/>
      <c r="AQ45" s="36"/>
      <c r="AR45" s="36"/>
      <c r="AS45" s="128"/>
      <c r="AU45" s="35"/>
      <c r="AW45" s="131"/>
      <c r="AX45" s="49"/>
      <c r="AY45" s="24"/>
      <c r="AZ45" s="49"/>
      <c r="BA45" s="135"/>
      <c r="BB45" s="49"/>
      <c r="BC45" s="49"/>
      <c r="BD45" s="49"/>
      <c r="BE45" s="135"/>
      <c r="BF45" s="49"/>
      <c r="BG45" s="49"/>
      <c r="BH45" s="49"/>
      <c r="BI45" s="135"/>
      <c r="BM45" s="131"/>
      <c r="BN45" s="119"/>
      <c r="BO45" s="162" t="s">
        <v>60</v>
      </c>
      <c r="BP45" s="162" t="s">
        <v>60</v>
      </c>
      <c r="BQ45" s="162" t="s">
        <v>60</v>
      </c>
      <c r="BR45" s="162" t="s">
        <v>60</v>
      </c>
      <c r="BS45" s="162" t="s">
        <v>60</v>
      </c>
      <c r="BT45" s="162" t="s">
        <v>60</v>
      </c>
      <c r="BU45" s="162" t="s">
        <v>60</v>
      </c>
      <c r="BV45" s="162" t="s">
        <v>60</v>
      </c>
      <c r="BW45" s="162" t="s">
        <v>60</v>
      </c>
      <c r="BX45" s="162" t="s">
        <v>60</v>
      </c>
      <c r="BY45" s="24"/>
      <c r="BZ45" s="31"/>
      <c r="CA45" s="25"/>
      <c r="CD45" s="172" t="str">
        <f t="shared" si="2"/>
        <v>-</v>
      </c>
      <c r="CE45" s="171" t="str">
        <f t="shared" si="3"/>
        <v>-</v>
      </c>
      <c r="CF45" s="172" t="str">
        <f t="shared" si="4"/>
        <v>-</v>
      </c>
      <c r="CG45" s="171" t="str">
        <f t="shared" si="5"/>
        <v>-</v>
      </c>
    </row>
    <row r="46" spans="1:85" s="48" customFormat="1" x14ac:dyDescent="0.25">
      <c r="A46" s="162" t="s">
        <v>60</v>
      </c>
      <c r="B46" s="162" t="s">
        <v>60</v>
      </c>
      <c r="C46" s="46" t="s">
        <v>42</v>
      </c>
      <c r="D46" s="162" t="s">
        <v>60</v>
      </c>
      <c r="E46" s="24">
        <v>6</v>
      </c>
      <c r="F46" s="24">
        <v>4</v>
      </c>
      <c r="G46" s="162" t="s">
        <v>60</v>
      </c>
      <c r="H46" s="162" t="s">
        <v>60</v>
      </c>
      <c r="I46" s="162" t="s">
        <v>60</v>
      </c>
      <c r="J46" s="168" t="s">
        <v>60</v>
      </c>
      <c r="K46" s="18"/>
      <c r="L46" s="162" t="s">
        <v>60</v>
      </c>
      <c r="M46" s="162" t="s">
        <v>60</v>
      </c>
      <c r="N46" s="162" t="s">
        <v>60</v>
      </c>
      <c r="O46" s="162" t="s">
        <v>60</v>
      </c>
      <c r="P46" s="162" t="s">
        <v>60</v>
      </c>
      <c r="Q46" s="162" t="s">
        <v>60</v>
      </c>
      <c r="R46" s="24"/>
      <c r="S46" s="24"/>
      <c r="T46" s="24"/>
      <c r="U46" s="137"/>
      <c r="V46" s="24"/>
      <c r="W46" s="24"/>
      <c r="X46" s="24"/>
      <c r="Y46" s="137"/>
      <c r="Z46" s="24"/>
      <c r="AA46" s="24"/>
      <c r="AB46" s="24"/>
      <c r="AC46" s="131"/>
      <c r="AG46" s="131"/>
      <c r="AH46" s="21" t="s">
        <v>60</v>
      </c>
      <c r="AI46" s="35"/>
      <c r="AJ46" s="162" t="s">
        <v>60</v>
      </c>
      <c r="AK46" s="162" t="s">
        <v>60</v>
      </c>
      <c r="AL46" s="162" t="s">
        <v>60</v>
      </c>
      <c r="AM46" s="162" t="s">
        <v>60</v>
      </c>
      <c r="AN46" s="162" t="s">
        <v>60</v>
      </c>
      <c r="AO46" s="162" t="s">
        <v>60</v>
      </c>
      <c r="AP46" s="24"/>
      <c r="AQ46" s="36"/>
      <c r="AR46" s="36"/>
      <c r="AS46" s="128"/>
      <c r="AU46" s="35"/>
      <c r="AW46" s="131"/>
      <c r="AX46" s="49"/>
      <c r="AY46" s="24"/>
      <c r="AZ46" s="49"/>
      <c r="BA46" s="135"/>
      <c r="BB46" s="49"/>
      <c r="BC46" s="49"/>
      <c r="BD46" s="49"/>
      <c r="BE46" s="135"/>
      <c r="BF46" s="49"/>
      <c r="BG46" s="49"/>
      <c r="BH46" s="49"/>
      <c r="BI46" s="135"/>
      <c r="BM46" s="131"/>
      <c r="BN46" s="119"/>
      <c r="BO46" s="162" t="s">
        <v>60</v>
      </c>
      <c r="BP46" s="162" t="s">
        <v>60</v>
      </c>
      <c r="BQ46" s="162" t="s">
        <v>60</v>
      </c>
      <c r="BR46" s="162" t="s">
        <v>60</v>
      </c>
      <c r="BS46" s="162" t="s">
        <v>60</v>
      </c>
      <c r="BT46" s="162" t="s">
        <v>60</v>
      </c>
      <c r="BU46" s="162" t="s">
        <v>60</v>
      </c>
      <c r="BV46" s="162" t="s">
        <v>60</v>
      </c>
      <c r="BW46" s="162" t="s">
        <v>60</v>
      </c>
      <c r="BX46" s="162" t="s">
        <v>60</v>
      </c>
      <c r="BY46" s="24"/>
      <c r="BZ46" s="31"/>
      <c r="CA46" s="25"/>
      <c r="CD46" s="172" t="str">
        <f t="shared" si="2"/>
        <v>-</v>
      </c>
      <c r="CE46" s="171" t="str">
        <f t="shared" si="3"/>
        <v>-</v>
      </c>
      <c r="CF46" s="172" t="str">
        <f t="shared" si="4"/>
        <v>-</v>
      </c>
      <c r="CG46" s="171" t="str">
        <f t="shared" si="5"/>
        <v>-</v>
      </c>
    </row>
    <row r="47" spans="1:85" s="56" customFormat="1" x14ac:dyDescent="0.25">
      <c r="A47" s="161" t="s">
        <v>60</v>
      </c>
      <c r="B47" s="161" t="s">
        <v>60</v>
      </c>
      <c r="C47" s="54" t="s">
        <v>42</v>
      </c>
      <c r="D47" s="161" t="s">
        <v>60</v>
      </c>
      <c r="E47" s="57">
        <v>6</v>
      </c>
      <c r="F47" s="57">
        <v>5</v>
      </c>
      <c r="G47" s="161" t="s">
        <v>60</v>
      </c>
      <c r="H47" s="161" t="s">
        <v>60</v>
      </c>
      <c r="I47" s="161" t="s">
        <v>60</v>
      </c>
      <c r="J47" s="169" t="s">
        <v>60</v>
      </c>
      <c r="K47" s="19"/>
      <c r="L47" s="161" t="s">
        <v>60</v>
      </c>
      <c r="M47" s="161" t="s">
        <v>60</v>
      </c>
      <c r="N47" s="161" t="s">
        <v>60</v>
      </c>
      <c r="O47" s="161" t="s">
        <v>60</v>
      </c>
      <c r="P47" s="161" t="s">
        <v>60</v>
      </c>
      <c r="Q47" s="161" t="s">
        <v>60</v>
      </c>
      <c r="R47" s="57"/>
      <c r="S47" s="57"/>
      <c r="T47" s="57"/>
      <c r="U47" s="138"/>
      <c r="V47" s="57"/>
      <c r="W47" s="57"/>
      <c r="X47" s="57"/>
      <c r="Y47" s="138"/>
      <c r="Z47" s="57"/>
      <c r="AA47" s="57"/>
      <c r="AB47" s="57"/>
      <c r="AC47" s="129"/>
      <c r="AG47" s="129"/>
      <c r="AH47" s="58" t="s">
        <v>60</v>
      </c>
      <c r="AI47" s="19"/>
      <c r="AJ47" s="161" t="s">
        <v>60</v>
      </c>
      <c r="AK47" s="161" t="s">
        <v>60</v>
      </c>
      <c r="AL47" s="161" t="s">
        <v>60</v>
      </c>
      <c r="AM47" s="161" t="s">
        <v>60</v>
      </c>
      <c r="AN47" s="161" t="s">
        <v>60</v>
      </c>
      <c r="AO47" s="161" t="s">
        <v>60</v>
      </c>
      <c r="AP47" s="57"/>
      <c r="AS47" s="129"/>
      <c r="AU47" s="19"/>
      <c r="AW47" s="129"/>
      <c r="AX47" s="59"/>
      <c r="AY47" s="57"/>
      <c r="AZ47" s="59"/>
      <c r="BA47" s="136"/>
      <c r="BB47" s="59"/>
      <c r="BC47" s="59"/>
      <c r="BD47" s="59"/>
      <c r="BE47" s="136"/>
      <c r="BF47" s="59"/>
      <c r="BG47" s="59"/>
      <c r="BH47" s="59"/>
      <c r="BI47" s="136"/>
      <c r="BM47" s="129"/>
      <c r="BN47" s="107"/>
      <c r="BO47" s="161" t="s">
        <v>60</v>
      </c>
      <c r="BP47" s="161" t="s">
        <v>60</v>
      </c>
      <c r="BQ47" s="161" t="s">
        <v>60</v>
      </c>
      <c r="BR47" s="161" t="s">
        <v>60</v>
      </c>
      <c r="BS47" s="161" t="s">
        <v>60</v>
      </c>
      <c r="BT47" s="161" t="s">
        <v>60</v>
      </c>
      <c r="BU47" s="161" t="s">
        <v>60</v>
      </c>
      <c r="BV47" s="161" t="s">
        <v>60</v>
      </c>
      <c r="BW47" s="161" t="s">
        <v>60</v>
      </c>
      <c r="BX47" s="161" t="s">
        <v>60</v>
      </c>
      <c r="BY47" s="57"/>
      <c r="BZ47" s="61"/>
      <c r="CA47" s="62"/>
      <c r="CD47" s="172" t="str">
        <f t="shared" si="2"/>
        <v>-</v>
      </c>
      <c r="CE47" s="171" t="str">
        <f t="shared" si="3"/>
        <v>-</v>
      </c>
      <c r="CF47" s="172" t="str">
        <f t="shared" si="4"/>
        <v>-</v>
      </c>
      <c r="CG47" s="171" t="str">
        <f t="shared" si="5"/>
        <v>-</v>
      </c>
    </row>
    <row r="48" spans="1:85" s="48" customFormat="1" x14ac:dyDescent="0.25">
      <c r="A48" s="24" t="s">
        <v>60</v>
      </c>
      <c r="B48" s="24" t="s">
        <v>60</v>
      </c>
      <c r="C48" s="46" t="s">
        <v>42</v>
      </c>
      <c r="D48" s="24" t="s">
        <v>60</v>
      </c>
      <c r="E48" s="24">
        <v>7</v>
      </c>
      <c r="F48" s="24">
        <v>1</v>
      </c>
      <c r="G48" s="24" t="s">
        <v>60</v>
      </c>
      <c r="H48" s="24" t="s">
        <v>60</v>
      </c>
      <c r="I48" s="24" t="s">
        <v>60</v>
      </c>
      <c r="J48" s="21" t="s">
        <v>60</v>
      </c>
      <c r="K48" s="18"/>
      <c r="L48" s="24" t="s">
        <v>60</v>
      </c>
      <c r="M48" s="24" t="s">
        <v>60</v>
      </c>
      <c r="N48" s="24" t="s">
        <v>60</v>
      </c>
      <c r="O48" s="24" t="s">
        <v>60</v>
      </c>
      <c r="P48" s="24" t="s">
        <v>60</v>
      </c>
      <c r="Q48" s="24" t="s">
        <v>60</v>
      </c>
      <c r="R48" s="24"/>
      <c r="S48" s="24"/>
      <c r="T48" s="24"/>
      <c r="U48" s="137"/>
      <c r="V48" s="24"/>
      <c r="W48" s="24"/>
      <c r="X48" s="24"/>
      <c r="Y48" s="137"/>
      <c r="Z48" s="24"/>
      <c r="AA48" s="24"/>
      <c r="AB48" s="24"/>
      <c r="AC48" s="131"/>
      <c r="AG48" s="131"/>
      <c r="AH48" s="21" t="s">
        <v>60</v>
      </c>
      <c r="AI48" s="35"/>
      <c r="AJ48" s="24" t="s">
        <v>60</v>
      </c>
      <c r="AK48" s="24" t="s">
        <v>60</v>
      </c>
      <c r="AL48" s="24" t="s">
        <v>60</v>
      </c>
      <c r="AM48" s="24" t="s">
        <v>60</v>
      </c>
      <c r="AN48" s="24" t="s">
        <v>60</v>
      </c>
      <c r="AO48" s="24" t="s">
        <v>60</v>
      </c>
      <c r="AP48" s="24"/>
      <c r="AQ48" s="36"/>
      <c r="AR48" s="36"/>
      <c r="AS48" s="128"/>
      <c r="AU48" s="35"/>
      <c r="AW48" s="131"/>
      <c r="AX48" s="49"/>
      <c r="AY48" s="24"/>
      <c r="AZ48" s="49"/>
      <c r="BA48" s="135"/>
      <c r="BB48" s="49"/>
      <c r="BC48" s="49"/>
      <c r="BD48" s="49"/>
      <c r="BE48" s="135"/>
      <c r="BF48" s="49"/>
      <c r="BG48" s="49"/>
      <c r="BH48" s="49"/>
      <c r="BI48" s="135"/>
      <c r="BM48" s="131"/>
      <c r="BN48" s="119"/>
      <c r="BO48" s="162" t="s">
        <v>60</v>
      </c>
      <c r="BP48" s="162" t="s">
        <v>60</v>
      </c>
      <c r="BQ48" s="162" t="s">
        <v>60</v>
      </c>
      <c r="BR48" s="162" t="s">
        <v>60</v>
      </c>
      <c r="BS48" s="162" t="s">
        <v>60</v>
      </c>
      <c r="BT48" s="162" t="s">
        <v>60</v>
      </c>
      <c r="BU48" s="162" t="s">
        <v>60</v>
      </c>
      <c r="BV48" s="162" t="s">
        <v>60</v>
      </c>
      <c r="BW48" s="162" t="s">
        <v>60</v>
      </c>
      <c r="BX48" s="162" t="s">
        <v>60</v>
      </c>
      <c r="BY48" s="24"/>
      <c r="BZ48" s="31"/>
      <c r="CA48" s="25"/>
      <c r="CD48" s="172" t="str">
        <f t="shared" si="2"/>
        <v>-</v>
      </c>
      <c r="CE48" s="171" t="str">
        <f t="shared" si="3"/>
        <v>-</v>
      </c>
      <c r="CF48" s="172" t="str">
        <f t="shared" si="4"/>
        <v>-</v>
      </c>
      <c r="CG48" s="171" t="str">
        <f t="shared" si="5"/>
        <v>-</v>
      </c>
    </row>
    <row r="49" spans="1:85" s="48" customFormat="1" x14ac:dyDescent="0.25">
      <c r="A49" s="24" t="s">
        <v>60</v>
      </c>
      <c r="B49" s="24" t="s">
        <v>60</v>
      </c>
      <c r="C49" s="46" t="s">
        <v>42</v>
      </c>
      <c r="D49" s="24" t="s">
        <v>60</v>
      </c>
      <c r="E49" s="24">
        <v>7</v>
      </c>
      <c r="F49" s="24">
        <v>2</v>
      </c>
      <c r="G49" s="24" t="s">
        <v>60</v>
      </c>
      <c r="H49" s="24" t="s">
        <v>60</v>
      </c>
      <c r="I49" s="24" t="s">
        <v>60</v>
      </c>
      <c r="J49" s="21" t="s">
        <v>60</v>
      </c>
      <c r="K49" s="18"/>
      <c r="L49" s="24" t="s">
        <v>60</v>
      </c>
      <c r="M49" s="24" t="s">
        <v>60</v>
      </c>
      <c r="N49" s="24" t="s">
        <v>60</v>
      </c>
      <c r="O49" s="24" t="s">
        <v>60</v>
      </c>
      <c r="P49" s="24" t="s">
        <v>60</v>
      </c>
      <c r="Q49" s="24" t="s">
        <v>60</v>
      </c>
      <c r="R49" s="24"/>
      <c r="S49" s="24"/>
      <c r="T49" s="24"/>
      <c r="U49" s="137"/>
      <c r="V49" s="24"/>
      <c r="W49" s="24"/>
      <c r="X49" s="24"/>
      <c r="Y49" s="137"/>
      <c r="Z49" s="24"/>
      <c r="AA49" s="24"/>
      <c r="AB49" s="24"/>
      <c r="AC49" s="131"/>
      <c r="AG49" s="131"/>
      <c r="AH49" s="21" t="s">
        <v>60</v>
      </c>
      <c r="AI49" s="35"/>
      <c r="AJ49" s="24" t="s">
        <v>60</v>
      </c>
      <c r="AK49" s="24" t="s">
        <v>60</v>
      </c>
      <c r="AL49" s="24" t="s">
        <v>60</v>
      </c>
      <c r="AM49" s="24" t="s">
        <v>60</v>
      </c>
      <c r="AN49" s="24" t="s">
        <v>60</v>
      </c>
      <c r="AO49" s="24" t="s">
        <v>60</v>
      </c>
      <c r="AP49" s="24"/>
      <c r="AQ49" s="36"/>
      <c r="AR49" s="36"/>
      <c r="AS49" s="128"/>
      <c r="AU49" s="35"/>
      <c r="AW49" s="131"/>
      <c r="AX49" s="49"/>
      <c r="AY49" s="24"/>
      <c r="AZ49" s="49"/>
      <c r="BA49" s="135"/>
      <c r="BB49" s="49"/>
      <c r="BC49" s="49"/>
      <c r="BD49" s="49"/>
      <c r="BE49" s="135"/>
      <c r="BF49" s="49"/>
      <c r="BG49" s="49"/>
      <c r="BH49" s="49"/>
      <c r="BI49" s="135"/>
      <c r="BM49" s="131"/>
      <c r="BN49" s="119"/>
      <c r="BO49" s="162" t="s">
        <v>60</v>
      </c>
      <c r="BP49" s="162" t="s">
        <v>60</v>
      </c>
      <c r="BQ49" s="162" t="s">
        <v>60</v>
      </c>
      <c r="BR49" s="162" t="s">
        <v>60</v>
      </c>
      <c r="BS49" s="162" t="s">
        <v>60</v>
      </c>
      <c r="BT49" s="162" t="s">
        <v>60</v>
      </c>
      <c r="BU49" s="162" t="s">
        <v>60</v>
      </c>
      <c r="BV49" s="162" t="s">
        <v>60</v>
      </c>
      <c r="BW49" s="162" t="s">
        <v>60</v>
      </c>
      <c r="BX49" s="162" t="s">
        <v>60</v>
      </c>
      <c r="BY49" s="24"/>
      <c r="BZ49" s="31"/>
      <c r="CA49" s="25"/>
      <c r="CD49" s="172" t="str">
        <f t="shared" si="2"/>
        <v>-</v>
      </c>
      <c r="CE49" s="171" t="str">
        <f t="shared" si="3"/>
        <v>-</v>
      </c>
      <c r="CF49" s="172" t="str">
        <f t="shared" si="4"/>
        <v>-</v>
      </c>
      <c r="CG49" s="171" t="str">
        <f t="shared" si="5"/>
        <v>-</v>
      </c>
    </row>
    <row r="50" spans="1:85" s="48" customFormat="1" x14ac:dyDescent="0.25">
      <c r="A50" s="24" t="s">
        <v>60</v>
      </c>
      <c r="B50" s="24" t="s">
        <v>60</v>
      </c>
      <c r="C50" s="46" t="s">
        <v>42</v>
      </c>
      <c r="D50" s="24" t="s">
        <v>60</v>
      </c>
      <c r="E50" s="24">
        <v>7</v>
      </c>
      <c r="F50" s="24">
        <v>3</v>
      </c>
      <c r="G50" s="24" t="s">
        <v>60</v>
      </c>
      <c r="H50" s="24" t="s">
        <v>60</v>
      </c>
      <c r="I50" s="24" t="s">
        <v>60</v>
      </c>
      <c r="J50" s="21" t="s">
        <v>60</v>
      </c>
      <c r="K50" s="18"/>
      <c r="L50" s="24" t="s">
        <v>60</v>
      </c>
      <c r="M50" s="24" t="s">
        <v>60</v>
      </c>
      <c r="N50" s="24" t="s">
        <v>60</v>
      </c>
      <c r="O50" s="24" t="s">
        <v>60</v>
      </c>
      <c r="P50" s="24" t="s">
        <v>60</v>
      </c>
      <c r="Q50" s="24" t="s">
        <v>60</v>
      </c>
      <c r="R50" s="24"/>
      <c r="S50" s="24"/>
      <c r="T50" s="24"/>
      <c r="U50" s="137"/>
      <c r="V50" s="24"/>
      <c r="W50" s="24"/>
      <c r="X50" s="24"/>
      <c r="Y50" s="137"/>
      <c r="Z50" s="24"/>
      <c r="AA50" s="24"/>
      <c r="AB50" s="24"/>
      <c r="AC50" s="131"/>
      <c r="AG50" s="131"/>
      <c r="AH50" s="21" t="s">
        <v>60</v>
      </c>
      <c r="AI50" s="35"/>
      <c r="AJ50" s="24" t="s">
        <v>60</v>
      </c>
      <c r="AK50" s="24" t="s">
        <v>60</v>
      </c>
      <c r="AL50" s="24" t="s">
        <v>60</v>
      </c>
      <c r="AM50" s="24" t="s">
        <v>60</v>
      </c>
      <c r="AN50" s="24" t="s">
        <v>60</v>
      </c>
      <c r="AO50" s="24" t="s">
        <v>60</v>
      </c>
      <c r="AP50" s="24"/>
      <c r="AQ50" s="36"/>
      <c r="AR50" s="36"/>
      <c r="AS50" s="128"/>
      <c r="AU50" s="35"/>
      <c r="AW50" s="131"/>
      <c r="AX50" s="49"/>
      <c r="AY50" s="24"/>
      <c r="AZ50" s="49"/>
      <c r="BA50" s="135"/>
      <c r="BB50" s="49"/>
      <c r="BC50" s="49"/>
      <c r="BD50" s="49"/>
      <c r="BE50" s="135"/>
      <c r="BF50" s="49"/>
      <c r="BG50" s="49"/>
      <c r="BH50" s="49"/>
      <c r="BI50" s="135"/>
      <c r="BM50" s="131"/>
      <c r="BN50" s="119"/>
      <c r="BO50" s="162" t="s">
        <v>60</v>
      </c>
      <c r="BP50" s="162" t="s">
        <v>60</v>
      </c>
      <c r="BQ50" s="162" t="s">
        <v>60</v>
      </c>
      <c r="BR50" s="162" t="s">
        <v>60</v>
      </c>
      <c r="BS50" s="162" t="s">
        <v>60</v>
      </c>
      <c r="BT50" s="162" t="s">
        <v>60</v>
      </c>
      <c r="BU50" s="162" t="s">
        <v>60</v>
      </c>
      <c r="BV50" s="162" t="s">
        <v>60</v>
      </c>
      <c r="BW50" s="162" t="s">
        <v>60</v>
      </c>
      <c r="BX50" s="162" t="s">
        <v>60</v>
      </c>
      <c r="BY50" s="24"/>
      <c r="BZ50" s="31"/>
      <c r="CA50" s="25"/>
      <c r="CD50" s="172" t="str">
        <f t="shared" si="2"/>
        <v>-</v>
      </c>
      <c r="CE50" s="171" t="str">
        <f t="shared" si="3"/>
        <v>-</v>
      </c>
      <c r="CF50" s="172" t="str">
        <f t="shared" si="4"/>
        <v>-</v>
      </c>
      <c r="CG50" s="171" t="str">
        <f t="shared" si="5"/>
        <v>-</v>
      </c>
    </row>
    <row r="51" spans="1:85" s="48" customFormat="1" x14ac:dyDescent="0.25">
      <c r="A51" s="24" t="s">
        <v>60</v>
      </c>
      <c r="B51" s="24" t="s">
        <v>60</v>
      </c>
      <c r="C51" s="46" t="s">
        <v>42</v>
      </c>
      <c r="D51" s="24" t="s">
        <v>60</v>
      </c>
      <c r="E51" s="24">
        <v>7</v>
      </c>
      <c r="F51" s="24">
        <v>4</v>
      </c>
      <c r="G51" s="24" t="s">
        <v>60</v>
      </c>
      <c r="H51" s="24" t="s">
        <v>60</v>
      </c>
      <c r="I51" s="24" t="s">
        <v>60</v>
      </c>
      <c r="J51" s="21" t="s">
        <v>60</v>
      </c>
      <c r="K51" s="18"/>
      <c r="L51" s="24" t="s">
        <v>60</v>
      </c>
      <c r="M51" s="24" t="s">
        <v>60</v>
      </c>
      <c r="N51" s="24" t="s">
        <v>60</v>
      </c>
      <c r="O51" s="24" t="s">
        <v>60</v>
      </c>
      <c r="P51" s="24" t="s">
        <v>60</v>
      </c>
      <c r="Q51" s="24" t="s">
        <v>60</v>
      </c>
      <c r="R51" s="24"/>
      <c r="S51" s="24"/>
      <c r="T51" s="24"/>
      <c r="U51" s="137"/>
      <c r="V51" s="24"/>
      <c r="W51" s="24"/>
      <c r="X51" s="24"/>
      <c r="Y51" s="137"/>
      <c r="Z51" s="24"/>
      <c r="AA51" s="24"/>
      <c r="AB51" s="24"/>
      <c r="AC51" s="131"/>
      <c r="AG51" s="131"/>
      <c r="AH51" s="21" t="s">
        <v>60</v>
      </c>
      <c r="AI51" s="35"/>
      <c r="AJ51" s="24" t="s">
        <v>60</v>
      </c>
      <c r="AK51" s="24" t="s">
        <v>60</v>
      </c>
      <c r="AL51" s="24" t="s">
        <v>60</v>
      </c>
      <c r="AM51" s="24" t="s">
        <v>60</v>
      </c>
      <c r="AN51" s="24" t="s">
        <v>60</v>
      </c>
      <c r="AO51" s="24" t="s">
        <v>60</v>
      </c>
      <c r="AP51" s="24"/>
      <c r="AQ51" s="36"/>
      <c r="AR51" s="36"/>
      <c r="AS51" s="128"/>
      <c r="AU51" s="35"/>
      <c r="AW51" s="131"/>
      <c r="AX51" s="49"/>
      <c r="AY51" s="24"/>
      <c r="AZ51" s="49"/>
      <c r="BA51" s="135"/>
      <c r="BB51" s="49"/>
      <c r="BC51" s="49"/>
      <c r="BD51" s="49"/>
      <c r="BE51" s="135"/>
      <c r="BF51" s="49"/>
      <c r="BG51" s="49"/>
      <c r="BH51" s="49"/>
      <c r="BI51" s="135"/>
      <c r="BM51" s="131"/>
      <c r="BN51" s="119"/>
      <c r="BO51" s="162" t="s">
        <v>60</v>
      </c>
      <c r="BP51" s="162" t="s">
        <v>60</v>
      </c>
      <c r="BQ51" s="162" t="s">
        <v>60</v>
      </c>
      <c r="BR51" s="162" t="s">
        <v>60</v>
      </c>
      <c r="BS51" s="162" t="s">
        <v>60</v>
      </c>
      <c r="BT51" s="162" t="s">
        <v>60</v>
      </c>
      <c r="BU51" s="162" t="s">
        <v>60</v>
      </c>
      <c r="BV51" s="162" t="s">
        <v>60</v>
      </c>
      <c r="BW51" s="162" t="s">
        <v>60</v>
      </c>
      <c r="BX51" s="162" t="s">
        <v>60</v>
      </c>
      <c r="BY51" s="24"/>
      <c r="BZ51" s="31"/>
      <c r="CA51" s="25"/>
      <c r="CD51" s="172" t="str">
        <f t="shared" si="2"/>
        <v>-</v>
      </c>
      <c r="CE51" s="171" t="str">
        <f t="shared" si="3"/>
        <v>-</v>
      </c>
      <c r="CF51" s="172" t="str">
        <f t="shared" si="4"/>
        <v>-</v>
      </c>
      <c r="CG51" s="171" t="str">
        <f t="shared" si="5"/>
        <v>-</v>
      </c>
    </row>
    <row r="52" spans="1:85" s="48" customFormat="1" x14ac:dyDescent="0.25">
      <c r="A52" s="24" t="s">
        <v>60</v>
      </c>
      <c r="B52" s="24" t="s">
        <v>60</v>
      </c>
      <c r="C52" s="46" t="s">
        <v>42</v>
      </c>
      <c r="D52" s="24" t="s">
        <v>60</v>
      </c>
      <c r="E52" s="24">
        <v>7</v>
      </c>
      <c r="F52" s="24">
        <v>5</v>
      </c>
      <c r="G52" s="24" t="s">
        <v>60</v>
      </c>
      <c r="H52" s="24" t="s">
        <v>60</v>
      </c>
      <c r="I52" s="24" t="s">
        <v>60</v>
      </c>
      <c r="J52" s="21" t="s">
        <v>60</v>
      </c>
      <c r="K52" s="18"/>
      <c r="L52" s="24" t="s">
        <v>60</v>
      </c>
      <c r="M52" s="24" t="s">
        <v>60</v>
      </c>
      <c r="N52" s="24" t="s">
        <v>60</v>
      </c>
      <c r="O52" s="24" t="s">
        <v>60</v>
      </c>
      <c r="P52" s="24" t="s">
        <v>60</v>
      </c>
      <c r="Q52" s="24" t="s">
        <v>60</v>
      </c>
      <c r="R52" s="24"/>
      <c r="S52" s="24"/>
      <c r="T52" s="24"/>
      <c r="U52" s="137"/>
      <c r="V52" s="24"/>
      <c r="W52" s="24"/>
      <c r="X52" s="24"/>
      <c r="Y52" s="137"/>
      <c r="Z52" s="24"/>
      <c r="AA52" s="24"/>
      <c r="AB52" s="24"/>
      <c r="AC52" s="131"/>
      <c r="AG52" s="131"/>
      <c r="AH52" s="21" t="s">
        <v>60</v>
      </c>
      <c r="AI52" s="35"/>
      <c r="AJ52" s="24" t="s">
        <v>60</v>
      </c>
      <c r="AK52" s="24" t="s">
        <v>60</v>
      </c>
      <c r="AL52" s="24" t="s">
        <v>60</v>
      </c>
      <c r="AM52" s="24" t="s">
        <v>60</v>
      </c>
      <c r="AN52" s="24" t="s">
        <v>60</v>
      </c>
      <c r="AO52" s="24" t="s">
        <v>60</v>
      </c>
      <c r="AP52" s="24"/>
      <c r="AQ52" s="36"/>
      <c r="AR52" s="36"/>
      <c r="AS52" s="128"/>
      <c r="AU52" s="35"/>
      <c r="AW52" s="131"/>
      <c r="AX52" s="49"/>
      <c r="AY52" s="24"/>
      <c r="AZ52" s="49"/>
      <c r="BA52" s="135"/>
      <c r="BB52" s="49"/>
      <c r="BC52" s="49"/>
      <c r="BD52" s="49"/>
      <c r="BE52" s="135"/>
      <c r="BF52" s="49"/>
      <c r="BG52" s="49"/>
      <c r="BH52" s="49"/>
      <c r="BI52" s="135"/>
      <c r="BM52" s="131"/>
      <c r="BN52" s="119"/>
      <c r="BO52" s="160" t="s">
        <v>60</v>
      </c>
      <c r="BP52" s="160" t="s">
        <v>60</v>
      </c>
      <c r="BQ52" s="160" t="s">
        <v>60</v>
      </c>
      <c r="BR52" s="160" t="s">
        <v>60</v>
      </c>
      <c r="BS52" s="160" t="s">
        <v>60</v>
      </c>
      <c r="BT52" s="160" t="s">
        <v>60</v>
      </c>
      <c r="BU52" s="160" t="s">
        <v>60</v>
      </c>
      <c r="BV52" s="160" t="s">
        <v>60</v>
      </c>
      <c r="BW52" s="160" t="s">
        <v>60</v>
      </c>
      <c r="BX52" s="160" t="s">
        <v>60</v>
      </c>
      <c r="BY52" s="24"/>
      <c r="BZ52" s="31"/>
      <c r="CA52" s="25"/>
      <c r="CD52" s="172" t="str">
        <f t="shared" si="2"/>
        <v>-</v>
      </c>
      <c r="CE52" s="171" t="str">
        <f t="shared" si="3"/>
        <v>-</v>
      </c>
      <c r="CF52" s="172" t="str">
        <f t="shared" si="4"/>
        <v>-</v>
      </c>
      <c r="CG52" s="171" t="str">
        <f t="shared" si="5"/>
        <v>-</v>
      </c>
    </row>
    <row r="53" spans="1:85" s="48" customFormat="1" x14ac:dyDescent="0.25">
      <c r="A53" s="24" t="s">
        <v>60</v>
      </c>
      <c r="B53" s="24" t="s">
        <v>60</v>
      </c>
      <c r="C53" s="46" t="s">
        <v>42</v>
      </c>
      <c r="D53" s="24" t="s">
        <v>60</v>
      </c>
      <c r="E53" s="24">
        <v>7</v>
      </c>
      <c r="F53" s="24">
        <v>6</v>
      </c>
      <c r="G53" s="24" t="s">
        <v>60</v>
      </c>
      <c r="H53" s="24" t="s">
        <v>60</v>
      </c>
      <c r="I53" s="24" t="s">
        <v>60</v>
      </c>
      <c r="J53" s="21" t="s">
        <v>60</v>
      </c>
      <c r="K53" s="18"/>
      <c r="L53" s="24" t="s">
        <v>60</v>
      </c>
      <c r="M53" s="24" t="s">
        <v>60</v>
      </c>
      <c r="N53" s="24" t="s">
        <v>60</v>
      </c>
      <c r="O53" s="24" t="s">
        <v>60</v>
      </c>
      <c r="P53" s="24" t="s">
        <v>60</v>
      </c>
      <c r="Q53" s="24" t="s">
        <v>60</v>
      </c>
      <c r="R53" s="24"/>
      <c r="S53" s="24"/>
      <c r="T53" s="24"/>
      <c r="U53" s="137"/>
      <c r="V53" s="24"/>
      <c r="W53" s="24"/>
      <c r="X53" s="24"/>
      <c r="Y53" s="137"/>
      <c r="Z53" s="24"/>
      <c r="AA53" s="24"/>
      <c r="AB53" s="24"/>
      <c r="AC53" s="131"/>
      <c r="AG53" s="131"/>
      <c r="AH53" s="21" t="s">
        <v>60</v>
      </c>
      <c r="AI53" s="35"/>
      <c r="AJ53" s="24" t="s">
        <v>60</v>
      </c>
      <c r="AK53" s="24" t="s">
        <v>60</v>
      </c>
      <c r="AL53" s="24" t="s">
        <v>60</v>
      </c>
      <c r="AM53" s="24" t="s">
        <v>60</v>
      </c>
      <c r="AN53" s="24" t="s">
        <v>60</v>
      </c>
      <c r="AO53" s="24" t="s">
        <v>60</v>
      </c>
      <c r="AP53" s="24"/>
      <c r="AQ53" s="36"/>
      <c r="AR53" s="36"/>
      <c r="AS53" s="128"/>
      <c r="AU53" s="35"/>
      <c r="AW53" s="131"/>
      <c r="AX53" s="49"/>
      <c r="AY53" s="24"/>
      <c r="AZ53" s="49"/>
      <c r="BA53" s="135"/>
      <c r="BB53" s="49"/>
      <c r="BC53" s="49"/>
      <c r="BD53" s="49"/>
      <c r="BE53" s="135"/>
      <c r="BF53" s="49"/>
      <c r="BG53" s="49"/>
      <c r="BH53" s="49"/>
      <c r="BI53" s="135"/>
      <c r="BM53" s="131"/>
      <c r="BN53" s="36"/>
      <c r="BO53" s="163" t="s">
        <v>60</v>
      </c>
      <c r="BP53" s="160" t="s">
        <v>60</v>
      </c>
      <c r="BQ53" s="160" t="s">
        <v>60</v>
      </c>
      <c r="BR53" s="160" t="s">
        <v>60</v>
      </c>
      <c r="BS53" s="160" t="s">
        <v>60</v>
      </c>
      <c r="BT53" s="160" t="s">
        <v>60</v>
      </c>
      <c r="BU53" s="160" t="s">
        <v>60</v>
      </c>
      <c r="BV53" s="160" t="s">
        <v>60</v>
      </c>
      <c r="BW53" s="160" t="s">
        <v>60</v>
      </c>
      <c r="BX53" s="160" t="s">
        <v>60</v>
      </c>
      <c r="BY53" s="24"/>
      <c r="BZ53" s="31"/>
      <c r="CA53" s="25"/>
      <c r="CD53" s="172" t="str">
        <f t="shared" si="2"/>
        <v>-</v>
      </c>
      <c r="CE53" s="171" t="str">
        <f t="shared" si="3"/>
        <v>-</v>
      </c>
      <c r="CF53" s="172" t="str">
        <f t="shared" si="4"/>
        <v>-</v>
      </c>
      <c r="CG53" s="171" t="str">
        <f t="shared" si="5"/>
        <v>-</v>
      </c>
    </row>
    <row r="54" spans="1:85" s="48" customFormat="1" x14ac:dyDescent="0.25">
      <c r="A54" s="24" t="s">
        <v>60</v>
      </c>
      <c r="B54" s="24" t="s">
        <v>60</v>
      </c>
      <c r="C54" s="46" t="s">
        <v>42</v>
      </c>
      <c r="D54" s="24" t="s">
        <v>60</v>
      </c>
      <c r="E54" s="24">
        <v>7</v>
      </c>
      <c r="F54" s="24">
        <v>7</v>
      </c>
      <c r="G54" s="24" t="s">
        <v>60</v>
      </c>
      <c r="H54" s="24" t="s">
        <v>60</v>
      </c>
      <c r="I54" s="24" t="s">
        <v>60</v>
      </c>
      <c r="J54" s="21" t="s">
        <v>60</v>
      </c>
      <c r="K54" s="18"/>
      <c r="L54" s="24" t="s">
        <v>60</v>
      </c>
      <c r="M54" s="24" t="s">
        <v>60</v>
      </c>
      <c r="N54" s="24" t="s">
        <v>60</v>
      </c>
      <c r="O54" s="24" t="s">
        <v>60</v>
      </c>
      <c r="P54" s="24" t="s">
        <v>60</v>
      </c>
      <c r="Q54" s="24" t="s">
        <v>60</v>
      </c>
      <c r="R54" s="24"/>
      <c r="S54" s="24"/>
      <c r="T54" s="24"/>
      <c r="U54" s="137"/>
      <c r="V54" s="24"/>
      <c r="W54" s="24"/>
      <c r="X54" s="24"/>
      <c r="Y54" s="137"/>
      <c r="Z54" s="24"/>
      <c r="AA54" s="24"/>
      <c r="AB54" s="24"/>
      <c r="AC54" s="131"/>
      <c r="AG54" s="131"/>
      <c r="AH54" s="21" t="s">
        <v>60</v>
      </c>
      <c r="AI54" s="35"/>
      <c r="AJ54" s="24" t="s">
        <v>60</v>
      </c>
      <c r="AK54" s="24" t="s">
        <v>60</v>
      </c>
      <c r="AL54" s="24" t="s">
        <v>60</v>
      </c>
      <c r="AM54" s="24" t="s">
        <v>60</v>
      </c>
      <c r="AN54" s="24" t="s">
        <v>60</v>
      </c>
      <c r="AO54" s="24" t="s">
        <v>60</v>
      </c>
      <c r="AP54" s="24"/>
      <c r="AQ54" s="36"/>
      <c r="AR54" s="36"/>
      <c r="AS54" s="128"/>
      <c r="AU54" s="35"/>
      <c r="AW54" s="131"/>
      <c r="AX54" s="49"/>
      <c r="AY54" s="24"/>
      <c r="AZ54" s="49"/>
      <c r="BA54" s="135"/>
      <c r="BB54" s="49"/>
      <c r="BC54" s="49"/>
      <c r="BD54" s="49"/>
      <c r="BE54" s="135"/>
      <c r="BF54" s="49"/>
      <c r="BG54" s="49"/>
      <c r="BH54" s="49"/>
      <c r="BI54" s="135"/>
      <c r="BM54" s="131"/>
      <c r="BN54" s="119"/>
      <c r="BO54" s="162" t="s">
        <v>60</v>
      </c>
      <c r="BP54" s="162" t="s">
        <v>60</v>
      </c>
      <c r="BQ54" s="162" t="s">
        <v>60</v>
      </c>
      <c r="BR54" s="162" t="s">
        <v>60</v>
      </c>
      <c r="BS54" s="162" t="s">
        <v>60</v>
      </c>
      <c r="BT54" s="162" t="s">
        <v>60</v>
      </c>
      <c r="BU54" s="162" t="s">
        <v>60</v>
      </c>
      <c r="BV54" s="162" t="s">
        <v>60</v>
      </c>
      <c r="BW54" s="162" t="s">
        <v>60</v>
      </c>
      <c r="BX54" s="162" t="s">
        <v>60</v>
      </c>
      <c r="BY54" s="24"/>
      <c r="BZ54" s="31"/>
      <c r="CA54" s="25"/>
      <c r="CD54" s="172" t="str">
        <f t="shared" si="2"/>
        <v>-</v>
      </c>
      <c r="CE54" s="171" t="str">
        <f t="shared" si="3"/>
        <v>-</v>
      </c>
      <c r="CF54" s="172" t="str">
        <f t="shared" si="4"/>
        <v>-</v>
      </c>
      <c r="CG54" s="171" t="str">
        <f t="shared" si="5"/>
        <v>-</v>
      </c>
    </row>
    <row r="55" spans="1:85" s="56" customFormat="1" x14ac:dyDescent="0.25">
      <c r="A55" s="57" t="s">
        <v>60</v>
      </c>
      <c r="B55" s="57" t="s">
        <v>60</v>
      </c>
      <c r="C55" s="54" t="s">
        <v>42</v>
      </c>
      <c r="D55" s="57" t="s">
        <v>60</v>
      </c>
      <c r="E55" s="57">
        <v>7</v>
      </c>
      <c r="F55" s="57">
        <v>8</v>
      </c>
      <c r="G55" s="57" t="s">
        <v>60</v>
      </c>
      <c r="H55" s="57" t="s">
        <v>60</v>
      </c>
      <c r="I55" s="57" t="s">
        <v>60</v>
      </c>
      <c r="J55" s="58" t="s">
        <v>60</v>
      </c>
      <c r="K55" s="19"/>
      <c r="L55" s="57" t="s">
        <v>60</v>
      </c>
      <c r="M55" s="57" t="s">
        <v>60</v>
      </c>
      <c r="N55" s="57" t="s">
        <v>60</v>
      </c>
      <c r="O55" s="57" t="s">
        <v>60</v>
      </c>
      <c r="P55" s="57" t="s">
        <v>60</v>
      </c>
      <c r="Q55" s="57" t="s">
        <v>60</v>
      </c>
      <c r="R55" s="57"/>
      <c r="S55" s="57"/>
      <c r="T55" s="57"/>
      <c r="U55" s="138"/>
      <c r="V55" s="57"/>
      <c r="W55" s="57"/>
      <c r="X55" s="57"/>
      <c r="Y55" s="138"/>
      <c r="Z55" s="57"/>
      <c r="AA55" s="57"/>
      <c r="AB55" s="57"/>
      <c r="AC55" s="129"/>
      <c r="AG55" s="129"/>
      <c r="AH55" s="58" t="s">
        <v>60</v>
      </c>
      <c r="AI55" s="19"/>
      <c r="AJ55" s="57" t="s">
        <v>60</v>
      </c>
      <c r="AK55" s="57" t="s">
        <v>60</v>
      </c>
      <c r="AL55" s="57" t="s">
        <v>60</v>
      </c>
      <c r="AM55" s="57" t="s">
        <v>60</v>
      </c>
      <c r="AN55" s="57" t="s">
        <v>60</v>
      </c>
      <c r="AO55" s="57" t="s">
        <v>60</v>
      </c>
      <c r="AP55" s="57"/>
      <c r="AS55" s="129"/>
      <c r="AU55" s="19"/>
      <c r="AW55" s="129"/>
      <c r="AX55" s="59"/>
      <c r="AY55" s="57"/>
      <c r="AZ55" s="59"/>
      <c r="BA55" s="136"/>
      <c r="BB55" s="59"/>
      <c r="BC55" s="59"/>
      <c r="BD55" s="59"/>
      <c r="BE55" s="136"/>
      <c r="BF55" s="59"/>
      <c r="BG55" s="59"/>
      <c r="BH55" s="59"/>
      <c r="BI55" s="136"/>
      <c r="BM55" s="129"/>
      <c r="BN55" s="107"/>
      <c r="BO55" s="162" t="s">
        <v>60</v>
      </c>
      <c r="BP55" s="162" t="s">
        <v>60</v>
      </c>
      <c r="BQ55" s="162" t="s">
        <v>60</v>
      </c>
      <c r="BR55" s="162" t="s">
        <v>60</v>
      </c>
      <c r="BS55" s="162" t="s">
        <v>60</v>
      </c>
      <c r="BT55" s="161" t="s">
        <v>60</v>
      </c>
      <c r="BU55" s="161" t="s">
        <v>60</v>
      </c>
      <c r="BV55" s="161" t="s">
        <v>60</v>
      </c>
      <c r="BW55" s="161" t="s">
        <v>60</v>
      </c>
      <c r="BX55" s="161" t="s">
        <v>60</v>
      </c>
      <c r="BY55" s="57"/>
      <c r="BZ55" s="61"/>
      <c r="CA55" s="62"/>
      <c r="CD55" s="172" t="str">
        <f t="shared" si="2"/>
        <v>-</v>
      </c>
      <c r="CE55" s="171" t="str">
        <f t="shared" si="3"/>
        <v>-</v>
      </c>
      <c r="CF55" s="172" t="str">
        <f t="shared" si="4"/>
        <v>-</v>
      </c>
      <c r="CG55" s="171" t="str">
        <f t="shared" si="5"/>
        <v>-</v>
      </c>
    </row>
    <row r="56" spans="1:85" s="48" customFormat="1" x14ac:dyDescent="0.25">
      <c r="A56" s="46">
        <v>42511</v>
      </c>
      <c r="B56" s="47" t="str">
        <f t="shared" si="0"/>
        <v>16142</v>
      </c>
      <c r="C56" s="48" t="s">
        <v>42</v>
      </c>
      <c r="D56" s="48" t="s">
        <v>24</v>
      </c>
      <c r="E56" s="24">
        <v>8</v>
      </c>
      <c r="F56" s="24">
        <v>1</v>
      </c>
      <c r="G56" s="24" t="s">
        <v>25</v>
      </c>
      <c r="H56" s="38">
        <v>1859</v>
      </c>
      <c r="I56" s="24">
        <f t="shared" si="1"/>
        <v>1259</v>
      </c>
      <c r="J56" s="20" t="s">
        <v>67</v>
      </c>
      <c r="K56" s="18"/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/>
      <c r="S56" s="24"/>
      <c r="T56" s="24"/>
      <c r="U56" s="137"/>
      <c r="V56" s="24"/>
      <c r="W56" s="24"/>
      <c r="X56" s="24"/>
      <c r="Y56" s="137"/>
      <c r="Z56" s="24"/>
      <c r="AA56" s="24"/>
      <c r="AB56" s="24"/>
      <c r="AC56" s="131"/>
      <c r="AG56" s="131"/>
      <c r="AH56" s="21">
        <v>0</v>
      </c>
      <c r="AI56" s="35"/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/>
      <c r="AQ56" s="36"/>
      <c r="AR56" s="36"/>
      <c r="AS56" s="128"/>
      <c r="AU56" s="35"/>
      <c r="AW56" s="131"/>
      <c r="AX56" s="49"/>
      <c r="AY56" s="24"/>
      <c r="AZ56" s="49"/>
      <c r="BA56" s="135"/>
      <c r="BB56" s="49"/>
      <c r="BC56" s="49"/>
      <c r="BD56" s="49"/>
      <c r="BE56" s="135"/>
      <c r="BF56" s="49"/>
      <c r="BG56" s="49"/>
      <c r="BH56" s="49"/>
      <c r="BI56" s="135"/>
      <c r="BM56" s="131"/>
      <c r="BN56" s="119"/>
      <c r="BO56" s="102">
        <v>81.5</v>
      </c>
      <c r="BP56" s="97">
        <v>82.5</v>
      </c>
      <c r="BQ56" s="97">
        <v>1014.6</v>
      </c>
      <c r="BR56" s="97">
        <v>1014.6</v>
      </c>
      <c r="BS56" s="97">
        <v>0</v>
      </c>
      <c r="BT56" s="24">
        <v>2</v>
      </c>
      <c r="BU56" s="24">
        <v>6.7</v>
      </c>
      <c r="BV56" s="24">
        <v>1</v>
      </c>
      <c r="BW56" s="24" t="s">
        <v>67</v>
      </c>
      <c r="BX56" s="24">
        <v>15</v>
      </c>
      <c r="BY56" s="24"/>
      <c r="BZ56" s="31"/>
      <c r="CA56" s="25"/>
      <c r="CD56" s="172">
        <f t="shared" si="2"/>
        <v>0</v>
      </c>
      <c r="CE56" s="171">
        <f t="shared" si="3"/>
        <v>0</v>
      </c>
      <c r="CF56" s="172">
        <f t="shared" si="4"/>
        <v>0</v>
      </c>
      <c r="CG56" s="171">
        <f t="shared" si="5"/>
        <v>0</v>
      </c>
    </row>
    <row r="57" spans="1:85" s="48" customFormat="1" x14ac:dyDescent="0.25">
      <c r="A57" s="46">
        <v>42511</v>
      </c>
      <c r="B57" s="47" t="str">
        <f t="shared" si="0"/>
        <v>16142</v>
      </c>
      <c r="C57" s="48" t="s">
        <v>42</v>
      </c>
      <c r="D57" s="48" t="s">
        <v>24</v>
      </c>
      <c r="E57" s="24">
        <v>8</v>
      </c>
      <c r="F57" s="24">
        <v>2</v>
      </c>
      <c r="G57" s="24" t="s">
        <v>25</v>
      </c>
      <c r="H57" s="24">
        <v>1852</v>
      </c>
      <c r="I57" s="24">
        <f t="shared" si="1"/>
        <v>1252</v>
      </c>
      <c r="J57" s="20" t="s">
        <v>67</v>
      </c>
      <c r="K57" s="18"/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/>
      <c r="S57" s="24"/>
      <c r="T57" s="24"/>
      <c r="U57" s="137"/>
      <c r="V57" s="24"/>
      <c r="W57" s="24"/>
      <c r="X57" s="24"/>
      <c r="Y57" s="137"/>
      <c r="Z57" s="24"/>
      <c r="AA57" s="24"/>
      <c r="AB57" s="24"/>
      <c r="AC57" s="131"/>
      <c r="AG57" s="131"/>
      <c r="AH57" s="21">
        <v>0</v>
      </c>
      <c r="AI57" s="35"/>
      <c r="AJ57" s="24">
        <v>1</v>
      </c>
      <c r="AK57" s="24">
        <v>1</v>
      </c>
      <c r="AL57" s="24">
        <v>1</v>
      </c>
      <c r="AM57" s="24">
        <v>0</v>
      </c>
      <c r="AN57" s="24">
        <v>1</v>
      </c>
      <c r="AO57" s="24">
        <v>1</v>
      </c>
      <c r="AP57" s="24"/>
      <c r="AQ57" s="36"/>
      <c r="AR57" s="36"/>
      <c r="AS57" s="128"/>
      <c r="AT57" s="48" t="s">
        <v>119</v>
      </c>
      <c r="AU57" s="35" t="s">
        <v>22</v>
      </c>
      <c r="AV57" s="48">
        <v>220</v>
      </c>
      <c r="AW57" s="131"/>
      <c r="AX57" s="49"/>
      <c r="AY57" s="24"/>
      <c r="AZ57" s="49"/>
      <c r="BA57" s="135"/>
      <c r="BB57" s="49"/>
      <c r="BC57" s="49"/>
      <c r="BD57" s="49"/>
      <c r="BE57" s="135"/>
      <c r="BF57" s="49"/>
      <c r="BG57" s="49"/>
      <c r="BH57" s="49"/>
      <c r="BI57" s="135"/>
      <c r="BM57" s="131"/>
      <c r="BN57" s="119">
        <v>1</v>
      </c>
      <c r="BO57" s="78">
        <v>81.5</v>
      </c>
      <c r="BP57" s="38">
        <v>82.5</v>
      </c>
      <c r="BQ57" s="38">
        <v>1014.6</v>
      </c>
      <c r="BR57" s="38">
        <v>1014.6</v>
      </c>
      <c r="BS57" s="38">
        <v>0</v>
      </c>
      <c r="BT57" s="24">
        <v>1</v>
      </c>
      <c r="BU57" s="35">
        <v>8.3000000000000007</v>
      </c>
      <c r="BV57" s="24">
        <v>1</v>
      </c>
      <c r="BW57" s="24" t="s">
        <v>67</v>
      </c>
      <c r="BX57" s="24">
        <v>15</v>
      </c>
      <c r="BY57" s="24"/>
      <c r="BZ57" s="31"/>
      <c r="CA57" s="25"/>
      <c r="CD57" s="172">
        <f t="shared" si="2"/>
        <v>0</v>
      </c>
      <c r="CE57" s="171">
        <f t="shared" si="3"/>
        <v>0</v>
      </c>
      <c r="CF57" s="172">
        <f t="shared" si="4"/>
        <v>0</v>
      </c>
      <c r="CG57" s="171">
        <f t="shared" si="5"/>
        <v>0</v>
      </c>
    </row>
    <row r="58" spans="1:85" s="48" customFormat="1" x14ac:dyDescent="0.25">
      <c r="A58" s="46">
        <v>42511</v>
      </c>
      <c r="B58" s="47" t="str">
        <f t="shared" si="0"/>
        <v>16142</v>
      </c>
      <c r="C58" s="48" t="s">
        <v>42</v>
      </c>
      <c r="D58" s="48" t="s">
        <v>24</v>
      </c>
      <c r="E58" s="24">
        <v>8</v>
      </c>
      <c r="F58" s="24">
        <v>3</v>
      </c>
      <c r="G58" s="24" t="s">
        <v>25</v>
      </c>
      <c r="H58" s="24">
        <v>1842</v>
      </c>
      <c r="I58" s="24">
        <f t="shared" si="1"/>
        <v>1242</v>
      </c>
      <c r="J58" s="20" t="s">
        <v>67</v>
      </c>
      <c r="K58" s="18"/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/>
      <c r="S58" s="24"/>
      <c r="T58" s="24"/>
      <c r="U58" s="137"/>
      <c r="V58" s="24"/>
      <c r="W58" s="24"/>
      <c r="X58" s="24"/>
      <c r="Y58" s="137"/>
      <c r="Z58" s="24"/>
      <c r="AA58" s="24"/>
      <c r="AB58" s="24"/>
      <c r="AC58" s="131"/>
      <c r="AG58" s="131"/>
      <c r="AH58" s="21">
        <v>0</v>
      </c>
      <c r="AI58" s="35"/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/>
      <c r="AQ58" s="36"/>
      <c r="AR58" s="36"/>
      <c r="AS58" s="128"/>
      <c r="AU58" s="35"/>
      <c r="AW58" s="131"/>
      <c r="AX58" s="49"/>
      <c r="AY58" s="24"/>
      <c r="AZ58" s="49"/>
      <c r="BA58" s="135"/>
      <c r="BB58" s="49"/>
      <c r="BC58" s="49"/>
      <c r="BD58" s="49"/>
      <c r="BE58" s="135"/>
      <c r="BF58" s="49"/>
      <c r="BG58" s="49"/>
      <c r="BH58" s="49"/>
      <c r="BI58" s="135"/>
      <c r="BM58" s="131"/>
      <c r="BN58" s="119"/>
      <c r="BO58" s="78">
        <v>81.5</v>
      </c>
      <c r="BP58" s="38">
        <v>82.5</v>
      </c>
      <c r="BQ58" s="38">
        <v>1014.6</v>
      </c>
      <c r="BR58" s="38">
        <v>1014.6</v>
      </c>
      <c r="BS58" s="38">
        <v>0</v>
      </c>
      <c r="BT58" s="24">
        <v>2</v>
      </c>
      <c r="BU58" s="35">
        <v>1.3</v>
      </c>
      <c r="BV58" s="24">
        <v>1</v>
      </c>
      <c r="BW58" s="24" t="s">
        <v>67</v>
      </c>
      <c r="BX58" s="24">
        <v>15</v>
      </c>
      <c r="BY58" s="24"/>
      <c r="BZ58" s="31"/>
      <c r="CA58" s="25"/>
      <c r="CD58" s="172">
        <f t="shared" si="2"/>
        <v>0</v>
      </c>
      <c r="CE58" s="171">
        <f t="shared" si="3"/>
        <v>0</v>
      </c>
      <c r="CF58" s="172">
        <f t="shared" si="4"/>
        <v>0</v>
      </c>
      <c r="CG58" s="171">
        <f t="shared" si="5"/>
        <v>0</v>
      </c>
    </row>
    <row r="59" spans="1:85" s="48" customFormat="1" x14ac:dyDescent="0.25">
      <c r="A59" s="46">
        <v>42511</v>
      </c>
      <c r="B59" s="47" t="str">
        <f t="shared" si="0"/>
        <v>16142</v>
      </c>
      <c r="C59" s="48" t="s">
        <v>42</v>
      </c>
      <c r="D59" s="48" t="s">
        <v>24</v>
      </c>
      <c r="E59" s="24">
        <v>8</v>
      </c>
      <c r="F59" s="24">
        <v>4</v>
      </c>
      <c r="G59" s="24" t="s">
        <v>25</v>
      </c>
      <c r="H59" s="24">
        <v>1833</v>
      </c>
      <c r="I59" s="24">
        <f t="shared" si="1"/>
        <v>1233</v>
      </c>
      <c r="J59" s="20" t="s">
        <v>67</v>
      </c>
      <c r="K59" s="18"/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/>
      <c r="S59" s="24"/>
      <c r="T59" s="24"/>
      <c r="U59" s="137"/>
      <c r="V59" s="24"/>
      <c r="W59" s="24"/>
      <c r="X59" s="24"/>
      <c r="Y59" s="137"/>
      <c r="Z59" s="24"/>
      <c r="AA59" s="24"/>
      <c r="AB59" s="24"/>
      <c r="AC59" s="131"/>
      <c r="AG59" s="131"/>
      <c r="AH59" s="21">
        <v>0</v>
      </c>
      <c r="AI59" s="35"/>
      <c r="AJ59" s="24">
        <v>0</v>
      </c>
      <c r="AK59" s="24">
        <v>0</v>
      </c>
      <c r="AL59" s="24">
        <v>0</v>
      </c>
      <c r="AM59" s="24">
        <v>0</v>
      </c>
      <c r="AN59" s="24">
        <v>1</v>
      </c>
      <c r="AO59" s="24">
        <v>1</v>
      </c>
      <c r="AP59" s="24"/>
      <c r="AQ59" s="36"/>
      <c r="AR59" s="36"/>
      <c r="AS59" s="128"/>
      <c r="AT59" s="48" t="s">
        <v>119</v>
      </c>
      <c r="AU59" s="35" t="s">
        <v>35</v>
      </c>
      <c r="AV59" s="48">
        <v>110</v>
      </c>
      <c r="AW59" s="131"/>
      <c r="AX59" s="49"/>
      <c r="AY59" s="24"/>
      <c r="AZ59" s="49"/>
      <c r="BA59" s="135"/>
      <c r="BB59" s="49"/>
      <c r="BC59" s="49"/>
      <c r="BD59" s="49"/>
      <c r="BE59" s="135"/>
      <c r="BF59" s="49"/>
      <c r="BG59" s="49"/>
      <c r="BH59" s="49"/>
      <c r="BI59" s="135"/>
      <c r="BM59" s="131"/>
      <c r="BN59" s="119">
        <v>1</v>
      </c>
      <c r="BO59" s="78">
        <v>81.5</v>
      </c>
      <c r="BP59" s="38">
        <v>82.5</v>
      </c>
      <c r="BQ59" s="38">
        <v>1014.6</v>
      </c>
      <c r="BR59" s="38">
        <v>1014.6</v>
      </c>
      <c r="BS59" s="38">
        <v>0</v>
      </c>
      <c r="BT59" s="24">
        <v>2</v>
      </c>
      <c r="BU59" s="35">
        <v>4.5999999999999996</v>
      </c>
      <c r="BV59" s="24">
        <v>1</v>
      </c>
      <c r="BW59" s="24" t="s">
        <v>67</v>
      </c>
      <c r="BX59" s="24">
        <v>15</v>
      </c>
      <c r="BY59" s="24"/>
      <c r="BZ59" s="31"/>
      <c r="CA59" s="25"/>
      <c r="CD59" s="172">
        <f t="shared" si="2"/>
        <v>0</v>
      </c>
      <c r="CE59" s="171">
        <f t="shared" si="3"/>
        <v>0</v>
      </c>
      <c r="CF59" s="172">
        <f t="shared" si="4"/>
        <v>0</v>
      </c>
      <c r="CG59" s="171">
        <f t="shared" si="5"/>
        <v>0</v>
      </c>
    </row>
    <row r="60" spans="1:85" s="48" customFormat="1" x14ac:dyDescent="0.25">
      <c r="A60" s="46">
        <v>42511</v>
      </c>
      <c r="B60" s="47" t="str">
        <f t="shared" si="0"/>
        <v>16142</v>
      </c>
      <c r="C60" s="48" t="s">
        <v>42</v>
      </c>
      <c r="D60" s="48" t="s">
        <v>24</v>
      </c>
      <c r="E60" s="24">
        <v>8</v>
      </c>
      <c r="F60" s="24">
        <v>5</v>
      </c>
      <c r="G60" s="24" t="s">
        <v>25</v>
      </c>
      <c r="H60" s="24">
        <v>1823</v>
      </c>
      <c r="I60" s="24">
        <f t="shared" si="1"/>
        <v>1223</v>
      </c>
      <c r="J60" s="20" t="s">
        <v>67</v>
      </c>
      <c r="K60" s="18"/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/>
      <c r="S60" s="24"/>
      <c r="T60" s="24"/>
      <c r="U60" s="137"/>
      <c r="V60" s="24"/>
      <c r="W60" s="24"/>
      <c r="X60" s="24"/>
      <c r="Y60" s="137"/>
      <c r="Z60" s="24"/>
      <c r="AA60" s="24"/>
      <c r="AB60" s="24"/>
      <c r="AC60" s="131"/>
      <c r="AG60" s="131"/>
      <c r="AH60" s="21">
        <v>0</v>
      </c>
      <c r="AI60" s="35"/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/>
      <c r="AQ60" s="36"/>
      <c r="AR60" s="36"/>
      <c r="AS60" s="128"/>
      <c r="AU60" s="35"/>
      <c r="AW60" s="131"/>
      <c r="AX60" s="49"/>
      <c r="AY60" s="24"/>
      <c r="AZ60" s="49"/>
      <c r="BA60" s="135"/>
      <c r="BB60" s="49"/>
      <c r="BC60" s="49"/>
      <c r="BD60" s="49"/>
      <c r="BE60" s="135"/>
      <c r="BF60" s="49"/>
      <c r="BG60" s="49"/>
      <c r="BH60" s="49"/>
      <c r="BI60" s="135"/>
      <c r="BM60" s="131"/>
      <c r="BN60" s="119"/>
      <c r="BO60" s="78">
        <v>81.5</v>
      </c>
      <c r="BP60" s="38">
        <v>82.5</v>
      </c>
      <c r="BQ60" s="38">
        <v>1014.6</v>
      </c>
      <c r="BR60" s="38">
        <v>1014.6</v>
      </c>
      <c r="BS60" s="38">
        <v>0</v>
      </c>
      <c r="BT60" s="24">
        <v>2</v>
      </c>
      <c r="BU60" s="35">
        <v>3.6</v>
      </c>
      <c r="BV60" s="24">
        <v>1</v>
      </c>
      <c r="BW60" s="24" t="s">
        <v>67</v>
      </c>
      <c r="BX60" s="24">
        <v>15</v>
      </c>
      <c r="BY60" s="24"/>
      <c r="BZ60" s="35"/>
      <c r="CA60" s="25"/>
      <c r="CD60" s="172">
        <f t="shared" si="2"/>
        <v>0</v>
      </c>
      <c r="CE60" s="171">
        <f t="shared" si="3"/>
        <v>0</v>
      </c>
      <c r="CF60" s="172">
        <f t="shared" si="4"/>
        <v>0</v>
      </c>
      <c r="CG60" s="171">
        <f t="shared" si="5"/>
        <v>0</v>
      </c>
    </row>
    <row r="61" spans="1:85" s="48" customFormat="1" x14ac:dyDescent="0.25">
      <c r="A61" s="46">
        <v>42511</v>
      </c>
      <c r="B61" s="47" t="str">
        <f t="shared" si="0"/>
        <v>16142</v>
      </c>
      <c r="C61" s="48" t="s">
        <v>42</v>
      </c>
      <c r="D61" s="48" t="s">
        <v>24</v>
      </c>
      <c r="E61" s="24">
        <v>8</v>
      </c>
      <c r="F61" s="24">
        <v>6</v>
      </c>
      <c r="G61" s="24" t="s">
        <v>25</v>
      </c>
      <c r="H61" s="24">
        <v>1811</v>
      </c>
      <c r="I61" s="24">
        <f t="shared" si="1"/>
        <v>1211</v>
      </c>
      <c r="J61" s="20" t="s">
        <v>67</v>
      </c>
      <c r="K61" s="18"/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/>
      <c r="S61" s="24"/>
      <c r="T61" s="24"/>
      <c r="U61" s="137"/>
      <c r="V61" s="24"/>
      <c r="W61" s="24"/>
      <c r="X61" s="24"/>
      <c r="Y61" s="137"/>
      <c r="Z61" s="24"/>
      <c r="AA61" s="24"/>
      <c r="AB61" s="24"/>
      <c r="AC61" s="131"/>
      <c r="AG61" s="131"/>
      <c r="AH61" s="21">
        <v>0</v>
      </c>
      <c r="AI61" s="35"/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/>
      <c r="AQ61" s="36"/>
      <c r="AR61" s="36"/>
      <c r="AS61" s="128"/>
      <c r="AU61" s="35"/>
      <c r="AW61" s="131"/>
      <c r="AX61" s="49"/>
      <c r="AY61" s="24"/>
      <c r="AZ61" s="49"/>
      <c r="BA61" s="135"/>
      <c r="BB61" s="49"/>
      <c r="BC61" s="49"/>
      <c r="BD61" s="49"/>
      <c r="BE61" s="135"/>
      <c r="BF61" s="49"/>
      <c r="BG61" s="49"/>
      <c r="BH61" s="49"/>
      <c r="BI61" s="135"/>
      <c r="BM61" s="131"/>
      <c r="BN61" s="119"/>
      <c r="BO61" s="78">
        <v>81.5</v>
      </c>
      <c r="BP61" s="38">
        <v>82.5</v>
      </c>
      <c r="BQ61" s="38">
        <v>1014.6</v>
      </c>
      <c r="BR61" s="38">
        <v>1014.6</v>
      </c>
      <c r="BS61" s="38">
        <v>0</v>
      </c>
      <c r="BT61" s="24">
        <v>2</v>
      </c>
      <c r="BU61" s="24">
        <v>1.1000000000000001</v>
      </c>
      <c r="BV61" s="24">
        <v>1</v>
      </c>
      <c r="BW61" s="24" t="s">
        <v>67</v>
      </c>
      <c r="BX61" s="24">
        <v>15</v>
      </c>
      <c r="BY61" s="24"/>
      <c r="BZ61" s="31"/>
      <c r="CA61" s="25"/>
      <c r="CD61" s="172">
        <f t="shared" si="2"/>
        <v>0</v>
      </c>
      <c r="CE61" s="171">
        <f t="shared" si="3"/>
        <v>0</v>
      </c>
      <c r="CF61" s="172">
        <f t="shared" si="4"/>
        <v>0</v>
      </c>
      <c r="CG61" s="171">
        <f t="shared" si="5"/>
        <v>0</v>
      </c>
    </row>
    <row r="62" spans="1:85" s="56" customFormat="1" x14ac:dyDescent="0.25">
      <c r="A62" s="54">
        <v>42511</v>
      </c>
      <c r="B62" s="55" t="str">
        <f t="shared" si="0"/>
        <v>16142</v>
      </c>
      <c r="C62" s="56" t="s">
        <v>42</v>
      </c>
      <c r="D62" s="56" t="s">
        <v>24</v>
      </c>
      <c r="E62" s="57">
        <v>8</v>
      </c>
      <c r="F62" s="57">
        <v>7</v>
      </c>
      <c r="G62" s="57" t="s">
        <v>25</v>
      </c>
      <c r="H62" s="57">
        <v>1802</v>
      </c>
      <c r="I62" s="57">
        <f t="shared" si="1"/>
        <v>1202</v>
      </c>
      <c r="J62" s="63" t="s">
        <v>67</v>
      </c>
      <c r="K62" s="19"/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/>
      <c r="S62" s="57"/>
      <c r="T62" s="57"/>
      <c r="U62" s="138"/>
      <c r="V62" s="57"/>
      <c r="W62" s="57"/>
      <c r="X62" s="57"/>
      <c r="Y62" s="138"/>
      <c r="Z62" s="57"/>
      <c r="AA62" s="57"/>
      <c r="AB62" s="57"/>
      <c r="AC62" s="129"/>
      <c r="AG62" s="129"/>
      <c r="AH62" s="58">
        <v>0</v>
      </c>
      <c r="AI62" s="19"/>
      <c r="AJ62" s="57">
        <v>0</v>
      </c>
      <c r="AK62" s="57">
        <v>0</v>
      </c>
      <c r="AL62" s="57">
        <v>0</v>
      </c>
      <c r="AM62" s="57">
        <v>0</v>
      </c>
      <c r="AN62" s="57">
        <v>0</v>
      </c>
      <c r="AO62" s="57">
        <v>0</v>
      </c>
      <c r="AP62" s="57"/>
      <c r="AS62" s="129"/>
      <c r="AU62" s="19"/>
      <c r="AW62" s="129"/>
      <c r="AX62" s="59"/>
      <c r="AY62" s="57"/>
      <c r="AZ62" s="59"/>
      <c r="BA62" s="136"/>
      <c r="BB62" s="59"/>
      <c r="BC62" s="59"/>
      <c r="BD62" s="59"/>
      <c r="BE62" s="136"/>
      <c r="BF62" s="59"/>
      <c r="BG62" s="59"/>
      <c r="BH62" s="59"/>
      <c r="BI62" s="136"/>
      <c r="BM62" s="129"/>
      <c r="BN62" s="107"/>
      <c r="BO62" s="98">
        <v>81.5</v>
      </c>
      <c r="BP62" s="57">
        <v>82.5</v>
      </c>
      <c r="BQ62" s="57">
        <v>1014.6</v>
      </c>
      <c r="BR62" s="57">
        <v>1014.6</v>
      </c>
      <c r="BS62" s="57">
        <v>0</v>
      </c>
      <c r="BT62" s="57">
        <v>2</v>
      </c>
      <c r="BU62" s="57">
        <v>1</v>
      </c>
      <c r="BV62" s="57">
        <v>1</v>
      </c>
      <c r="BW62" s="57" t="s">
        <v>67</v>
      </c>
      <c r="BX62" s="57">
        <v>15</v>
      </c>
      <c r="BY62" s="57"/>
      <c r="BZ62" s="61"/>
      <c r="CA62" s="62"/>
      <c r="CD62" s="172">
        <f t="shared" si="2"/>
        <v>0</v>
      </c>
      <c r="CE62" s="171">
        <f t="shared" si="3"/>
        <v>0</v>
      </c>
      <c r="CF62" s="172">
        <f t="shared" si="4"/>
        <v>0</v>
      </c>
      <c r="CG62" s="171">
        <f t="shared" si="5"/>
        <v>0</v>
      </c>
    </row>
    <row r="63" spans="1:85" s="48" customFormat="1" x14ac:dyDescent="0.25">
      <c r="A63" s="46">
        <v>42510</v>
      </c>
      <c r="B63" s="47" t="str">
        <f t="shared" si="0"/>
        <v>16141</v>
      </c>
      <c r="C63" s="48" t="s">
        <v>42</v>
      </c>
      <c r="D63" s="36" t="s">
        <v>129</v>
      </c>
      <c r="E63" s="24">
        <v>9</v>
      </c>
      <c r="F63" s="24">
        <v>1</v>
      </c>
      <c r="G63" s="24" t="s">
        <v>110</v>
      </c>
      <c r="H63" s="24">
        <v>1923</v>
      </c>
      <c r="I63" s="24">
        <f t="shared" si="1"/>
        <v>1323</v>
      </c>
      <c r="J63" s="20" t="s">
        <v>67</v>
      </c>
      <c r="K63" s="18"/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/>
      <c r="S63" s="24"/>
      <c r="T63" s="24"/>
      <c r="U63" s="137"/>
      <c r="V63" s="24"/>
      <c r="W63" s="24"/>
      <c r="X63" s="24"/>
      <c r="Y63" s="137"/>
      <c r="Z63" s="24"/>
      <c r="AA63" s="24"/>
      <c r="AB63" s="24"/>
      <c r="AC63" s="131"/>
      <c r="AG63" s="131"/>
      <c r="AH63" s="21">
        <v>0</v>
      </c>
      <c r="AI63" s="35"/>
      <c r="AJ63" s="24">
        <v>1</v>
      </c>
      <c r="AK63" s="24">
        <v>0</v>
      </c>
      <c r="AL63" s="24">
        <v>0</v>
      </c>
      <c r="AM63" s="24">
        <v>0</v>
      </c>
      <c r="AN63" s="24">
        <v>1</v>
      </c>
      <c r="AO63" s="24">
        <v>0</v>
      </c>
      <c r="AP63" s="24"/>
      <c r="AQ63" s="36"/>
      <c r="AR63" s="36"/>
      <c r="AS63" s="128"/>
      <c r="AT63" s="48" t="s">
        <v>22</v>
      </c>
      <c r="AU63" s="35" t="s">
        <v>35</v>
      </c>
      <c r="AV63" s="48">
        <v>75</v>
      </c>
      <c r="AW63" s="131"/>
      <c r="AX63" s="49" t="s">
        <v>23</v>
      </c>
      <c r="AY63" s="24" t="s">
        <v>35</v>
      </c>
      <c r="AZ63" s="49">
        <v>185</v>
      </c>
      <c r="BA63" s="135"/>
      <c r="BB63" s="49"/>
      <c r="BC63" s="49"/>
      <c r="BD63" s="49"/>
      <c r="BE63" s="135"/>
      <c r="BF63" s="49"/>
      <c r="BG63" s="49"/>
      <c r="BH63" s="49"/>
      <c r="BI63" s="135"/>
      <c r="BJ63" s="49"/>
      <c r="BK63" s="49"/>
      <c r="BL63" s="49"/>
      <c r="BM63" s="135"/>
      <c r="BN63" s="50">
        <v>2</v>
      </c>
      <c r="BO63" s="102">
        <v>82.4</v>
      </c>
      <c r="BP63" s="97">
        <v>79.3</v>
      </c>
      <c r="BQ63" s="97">
        <v>1013.4</v>
      </c>
      <c r="BR63" s="97">
        <v>1013.9</v>
      </c>
      <c r="BS63" s="97">
        <v>0</v>
      </c>
      <c r="BT63" s="24">
        <v>1</v>
      </c>
      <c r="BU63" s="35">
        <v>5.2</v>
      </c>
      <c r="BV63" s="24">
        <v>1</v>
      </c>
      <c r="BW63" s="24" t="s">
        <v>67</v>
      </c>
      <c r="BX63" s="24">
        <v>14</v>
      </c>
      <c r="CD63" s="172">
        <f t="shared" si="2"/>
        <v>0</v>
      </c>
      <c r="CE63" s="171">
        <f t="shared" si="3"/>
        <v>0</v>
      </c>
      <c r="CF63" s="172">
        <f t="shared" si="4"/>
        <v>0</v>
      </c>
      <c r="CG63" s="171">
        <f t="shared" si="5"/>
        <v>0</v>
      </c>
    </row>
    <row r="64" spans="1:85" s="48" customFormat="1" x14ac:dyDescent="0.25">
      <c r="A64" s="46">
        <v>42510</v>
      </c>
      <c r="B64" s="47" t="str">
        <f t="shared" si="0"/>
        <v>16141</v>
      </c>
      <c r="C64" s="48" t="s">
        <v>42</v>
      </c>
      <c r="D64" s="36" t="s">
        <v>129</v>
      </c>
      <c r="E64" s="24">
        <v>9</v>
      </c>
      <c r="F64" s="24">
        <v>2</v>
      </c>
      <c r="G64" s="24" t="s">
        <v>110</v>
      </c>
      <c r="H64" s="24">
        <v>1918</v>
      </c>
      <c r="I64" s="24">
        <f t="shared" si="1"/>
        <v>1318</v>
      </c>
      <c r="J64" s="20" t="s">
        <v>67</v>
      </c>
      <c r="K64" s="18"/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/>
      <c r="S64" s="24"/>
      <c r="T64" s="24"/>
      <c r="U64" s="137"/>
      <c r="V64" s="24"/>
      <c r="W64" s="24"/>
      <c r="X64" s="24"/>
      <c r="Y64" s="137"/>
      <c r="Z64" s="24"/>
      <c r="AA64" s="24"/>
      <c r="AB64" s="24"/>
      <c r="AC64" s="131"/>
      <c r="AG64" s="131"/>
      <c r="AH64" s="21">
        <v>0</v>
      </c>
      <c r="AI64" s="35"/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/>
      <c r="AQ64" s="36"/>
      <c r="AR64" s="36"/>
      <c r="AS64" s="128"/>
      <c r="AU64" s="35"/>
      <c r="AW64" s="131"/>
      <c r="AX64" s="49"/>
      <c r="AY64" s="24"/>
      <c r="AZ64" s="49"/>
      <c r="BA64" s="135"/>
      <c r="BB64" s="49"/>
      <c r="BC64" s="49"/>
      <c r="BD64" s="49"/>
      <c r="BE64" s="135"/>
      <c r="BF64" s="49"/>
      <c r="BG64" s="49"/>
      <c r="BH64" s="49"/>
      <c r="BI64" s="135"/>
      <c r="BJ64" s="49"/>
      <c r="BK64" s="49"/>
      <c r="BL64" s="49"/>
      <c r="BM64" s="135"/>
      <c r="BN64" s="50"/>
      <c r="BO64" s="78">
        <v>82.4</v>
      </c>
      <c r="BP64" s="38">
        <v>79.3</v>
      </c>
      <c r="BQ64" s="38">
        <v>1013.4</v>
      </c>
      <c r="BR64" s="38">
        <v>1013.9</v>
      </c>
      <c r="BS64" s="38">
        <v>0</v>
      </c>
      <c r="BT64" s="24">
        <v>1</v>
      </c>
      <c r="BU64" s="35">
        <v>3.9</v>
      </c>
      <c r="BV64" s="24">
        <v>1</v>
      </c>
      <c r="BW64" s="24" t="s">
        <v>67</v>
      </c>
      <c r="BX64" s="24">
        <v>14</v>
      </c>
      <c r="CD64" s="172">
        <f t="shared" si="2"/>
        <v>0</v>
      </c>
      <c r="CE64" s="171">
        <f t="shared" si="3"/>
        <v>0</v>
      </c>
      <c r="CF64" s="172">
        <f t="shared" si="4"/>
        <v>0</v>
      </c>
      <c r="CG64" s="171">
        <f t="shared" si="5"/>
        <v>0</v>
      </c>
    </row>
    <row r="65" spans="1:85" s="48" customFormat="1" x14ac:dyDescent="0.25">
      <c r="A65" s="46">
        <v>42510</v>
      </c>
      <c r="B65" s="47" t="str">
        <f t="shared" si="0"/>
        <v>16141</v>
      </c>
      <c r="C65" s="48" t="s">
        <v>42</v>
      </c>
      <c r="D65" s="36" t="s">
        <v>129</v>
      </c>
      <c r="E65" s="24">
        <v>9</v>
      </c>
      <c r="F65" s="24">
        <v>3</v>
      </c>
      <c r="G65" s="24" t="s">
        <v>110</v>
      </c>
      <c r="H65" s="24">
        <v>1908</v>
      </c>
      <c r="I65" s="24">
        <f t="shared" si="1"/>
        <v>1308</v>
      </c>
      <c r="J65" s="20" t="s">
        <v>67</v>
      </c>
      <c r="K65" s="18"/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/>
      <c r="S65" s="24"/>
      <c r="T65" s="24"/>
      <c r="U65" s="137"/>
      <c r="V65" s="24"/>
      <c r="W65" s="24"/>
      <c r="X65" s="24"/>
      <c r="Y65" s="137"/>
      <c r="Z65" s="24"/>
      <c r="AA65" s="24"/>
      <c r="AB65" s="24"/>
      <c r="AC65" s="131"/>
      <c r="AG65" s="131"/>
      <c r="AH65" s="21">
        <v>0</v>
      </c>
      <c r="AI65" s="35"/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/>
      <c r="AQ65" s="36"/>
      <c r="AR65" s="36"/>
      <c r="AS65" s="128"/>
      <c r="AT65" s="36"/>
      <c r="AU65" s="35"/>
      <c r="AW65" s="131"/>
      <c r="AX65" s="49"/>
      <c r="AY65" s="24"/>
      <c r="AZ65" s="49"/>
      <c r="BA65" s="135"/>
      <c r="BB65" s="49"/>
      <c r="BC65" s="49"/>
      <c r="BD65" s="49"/>
      <c r="BE65" s="135"/>
      <c r="BF65" s="49"/>
      <c r="BG65" s="49"/>
      <c r="BH65" s="49"/>
      <c r="BI65" s="135"/>
      <c r="BJ65" s="49"/>
      <c r="BK65" s="49"/>
      <c r="BL65" s="49"/>
      <c r="BM65" s="135"/>
      <c r="BN65" s="50"/>
      <c r="BO65" s="78">
        <v>82.4</v>
      </c>
      <c r="BP65" s="38">
        <v>79.3</v>
      </c>
      <c r="BQ65" s="38">
        <v>1013.4</v>
      </c>
      <c r="BR65" s="38">
        <v>1013.9</v>
      </c>
      <c r="BS65" s="38">
        <v>0</v>
      </c>
      <c r="BT65" s="24">
        <v>2</v>
      </c>
      <c r="BU65" s="35">
        <v>5.0999999999999996</v>
      </c>
      <c r="BV65" s="24">
        <v>1</v>
      </c>
      <c r="BW65" s="24" t="s">
        <v>67</v>
      </c>
      <c r="BX65" s="24">
        <v>14</v>
      </c>
      <c r="CD65" s="172">
        <f t="shared" si="2"/>
        <v>0</v>
      </c>
      <c r="CE65" s="171">
        <f t="shared" si="3"/>
        <v>0</v>
      </c>
      <c r="CF65" s="172">
        <f t="shared" si="4"/>
        <v>0</v>
      </c>
      <c r="CG65" s="171">
        <f t="shared" si="5"/>
        <v>0</v>
      </c>
    </row>
    <row r="66" spans="1:85" s="48" customFormat="1" x14ac:dyDescent="0.25">
      <c r="A66" s="46">
        <v>42510</v>
      </c>
      <c r="B66" s="47" t="str">
        <f t="shared" si="0"/>
        <v>16141</v>
      </c>
      <c r="C66" s="48" t="s">
        <v>42</v>
      </c>
      <c r="D66" s="36" t="s">
        <v>129</v>
      </c>
      <c r="E66" s="24">
        <v>9</v>
      </c>
      <c r="F66" s="24">
        <v>4</v>
      </c>
      <c r="G66" s="24" t="s">
        <v>110</v>
      </c>
      <c r="H66" s="24">
        <v>1852</v>
      </c>
      <c r="I66" s="24">
        <f t="shared" si="1"/>
        <v>1252</v>
      </c>
      <c r="J66" s="20" t="s">
        <v>67</v>
      </c>
      <c r="K66" s="18"/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/>
      <c r="S66" s="24"/>
      <c r="T66" s="24"/>
      <c r="U66" s="137"/>
      <c r="V66" s="24"/>
      <c r="W66" s="24"/>
      <c r="X66" s="24"/>
      <c r="Y66" s="137"/>
      <c r="Z66" s="24"/>
      <c r="AA66" s="24"/>
      <c r="AB66" s="24"/>
      <c r="AC66" s="131"/>
      <c r="AG66" s="131"/>
      <c r="AH66" s="21">
        <v>0</v>
      </c>
      <c r="AI66" s="35"/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/>
      <c r="AQ66" s="36"/>
      <c r="AR66" s="36"/>
      <c r="AS66" s="128"/>
      <c r="AU66" s="35"/>
      <c r="AW66" s="131"/>
      <c r="AX66" s="49"/>
      <c r="AY66" s="24"/>
      <c r="AZ66" s="49"/>
      <c r="BA66" s="135"/>
      <c r="BB66" s="49"/>
      <c r="BC66" s="49"/>
      <c r="BD66" s="49"/>
      <c r="BE66" s="135"/>
      <c r="BF66" s="49"/>
      <c r="BG66" s="49"/>
      <c r="BH66" s="49"/>
      <c r="BI66" s="135"/>
      <c r="BJ66" s="49"/>
      <c r="BK66" s="49"/>
      <c r="BL66" s="49"/>
      <c r="BM66" s="135"/>
      <c r="BN66" s="50"/>
      <c r="BO66" s="78">
        <v>82.4</v>
      </c>
      <c r="BP66" s="38">
        <v>79.3</v>
      </c>
      <c r="BQ66" s="38">
        <v>1013.4</v>
      </c>
      <c r="BR66" s="38">
        <v>1013.9</v>
      </c>
      <c r="BS66" s="38">
        <v>0</v>
      </c>
      <c r="BT66" s="24">
        <v>1</v>
      </c>
      <c r="BU66" s="35">
        <v>5.6</v>
      </c>
      <c r="BV66" s="24">
        <v>1</v>
      </c>
      <c r="BW66" s="24" t="s">
        <v>67</v>
      </c>
      <c r="BX66" s="24">
        <v>14</v>
      </c>
      <c r="CD66" s="172">
        <f t="shared" si="2"/>
        <v>0</v>
      </c>
      <c r="CE66" s="171">
        <f t="shared" si="3"/>
        <v>0</v>
      </c>
      <c r="CF66" s="172">
        <f t="shared" si="4"/>
        <v>0</v>
      </c>
      <c r="CG66" s="171">
        <f t="shared" si="5"/>
        <v>0</v>
      </c>
    </row>
    <row r="67" spans="1:85" s="48" customFormat="1" x14ac:dyDescent="0.25">
      <c r="A67" s="46">
        <v>42510</v>
      </c>
      <c r="B67" s="47" t="str">
        <f t="shared" si="0"/>
        <v>16141</v>
      </c>
      <c r="C67" s="48" t="s">
        <v>42</v>
      </c>
      <c r="D67" s="36" t="s">
        <v>129</v>
      </c>
      <c r="E67" s="24">
        <v>9</v>
      </c>
      <c r="F67" s="24">
        <v>5</v>
      </c>
      <c r="G67" s="24" t="s">
        <v>110</v>
      </c>
      <c r="H67" s="24">
        <v>1841</v>
      </c>
      <c r="I67" s="24">
        <f t="shared" si="1"/>
        <v>1241</v>
      </c>
      <c r="J67" s="20" t="s">
        <v>67</v>
      </c>
      <c r="K67" s="18"/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/>
      <c r="S67" s="24"/>
      <c r="T67" s="24"/>
      <c r="U67" s="137"/>
      <c r="V67" s="24"/>
      <c r="W67" s="24"/>
      <c r="X67" s="24"/>
      <c r="Y67" s="137"/>
      <c r="Z67" s="24"/>
      <c r="AA67" s="24"/>
      <c r="AB67" s="24"/>
      <c r="AC67" s="131"/>
      <c r="AG67" s="131"/>
      <c r="AH67" s="21">
        <v>0</v>
      </c>
      <c r="AI67" s="35"/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/>
      <c r="AQ67" s="36"/>
      <c r="AR67" s="36"/>
      <c r="AS67" s="128"/>
      <c r="AU67" s="35"/>
      <c r="AW67" s="131"/>
      <c r="AX67" s="49"/>
      <c r="AY67" s="24"/>
      <c r="AZ67" s="49"/>
      <c r="BA67" s="135"/>
      <c r="BB67" s="49"/>
      <c r="BC67" s="49"/>
      <c r="BD67" s="49"/>
      <c r="BE67" s="135"/>
      <c r="BF67" s="49"/>
      <c r="BG67" s="49"/>
      <c r="BH67" s="49"/>
      <c r="BI67" s="135"/>
      <c r="BJ67" s="49"/>
      <c r="BK67" s="49"/>
      <c r="BL67" s="49"/>
      <c r="BM67" s="135"/>
      <c r="BN67" s="50"/>
      <c r="BO67" s="78">
        <v>82.4</v>
      </c>
      <c r="BP67" s="38">
        <v>79.3</v>
      </c>
      <c r="BQ67" s="38">
        <v>1013.4</v>
      </c>
      <c r="BR67" s="38">
        <v>1013.9</v>
      </c>
      <c r="BS67" s="38">
        <v>0</v>
      </c>
      <c r="BT67" s="24">
        <v>0</v>
      </c>
      <c r="BU67" s="35">
        <v>1.6</v>
      </c>
      <c r="BV67" s="24">
        <v>1</v>
      </c>
      <c r="BW67" s="24" t="s">
        <v>67</v>
      </c>
      <c r="BX67" s="24">
        <v>14</v>
      </c>
      <c r="CD67" s="172">
        <f t="shared" si="2"/>
        <v>0</v>
      </c>
      <c r="CE67" s="171">
        <f t="shared" si="3"/>
        <v>0</v>
      </c>
      <c r="CF67" s="172">
        <f t="shared" si="4"/>
        <v>0</v>
      </c>
      <c r="CG67" s="171">
        <f t="shared" si="5"/>
        <v>0</v>
      </c>
    </row>
    <row r="68" spans="1:85" s="48" customFormat="1" x14ac:dyDescent="0.25">
      <c r="A68" s="46">
        <v>42510</v>
      </c>
      <c r="B68" s="47" t="str">
        <f t="shared" ref="B68:B76" si="6">RIGHT(YEAR(A68),2)&amp;TEXT(A68-DATE(YEAR(A68),1,0),"000")</f>
        <v>16141</v>
      </c>
      <c r="C68" s="48" t="s">
        <v>42</v>
      </c>
      <c r="D68" s="36" t="s">
        <v>129</v>
      </c>
      <c r="E68" s="24">
        <v>9</v>
      </c>
      <c r="F68" s="24">
        <v>6</v>
      </c>
      <c r="G68" s="24" t="s">
        <v>110</v>
      </c>
      <c r="H68" s="24">
        <v>1830</v>
      </c>
      <c r="I68" s="24">
        <f t="shared" ref="I68:I76" si="7">H68-600</f>
        <v>1230</v>
      </c>
      <c r="J68" s="20" t="s">
        <v>67</v>
      </c>
      <c r="K68" s="18"/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/>
      <c r="S68" s="24"/>
      <c r="T68" s="24"/>
      <c r="U68" s="137"/>
      <c r="V68" s="24"/>
      <c r="W68" s="24"/>
      <c r="X68" s="24"/>
      <c r="Y68" s="137"/>
      <c r="Z68" s="24"/>
      <c r="AA68" s="24"/>
      <c r="AB68" s="24"/>
      <c r="AC68" s="131"/>
      <c r="AG68" s="131"/>
      <c r="AH68" s="21">
        <v>0</v>
      </c>
      <c r="AI68" s="35"/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/>
      <c r="AQ68" s="36"/>
      <c r="AR68" s="36"/>
      <c r="AS68" s="128"/>
      <c r="AU68" s="35"/>
      <c r="AW68" s="131"/>
      <c r="AX68" s="49"/>
      <c r="AY68" s="24"/>
      <c r="AZ68" s="49"/>
      <c r="BA68" s="135"/>
      <c r="BB68" s="49"/>
      <c r="BC68" s="49"/>
      <c r="BD68" s="49"/>
      <c r="BE68" s="135"/>
      <c r="BF68" s="49"/>
      <c r="BG68" s="49"/>
      <c r="BH68" s="49"/>
      <c r="BI68" s="135"/>
      <c r="BJ68" s="49"/>
      <c r="BK68" s="49"/>
      <c r="BL68" s="49"/>
      <c r="BM68" s="135"/>
      <c r="BN68" s="50"/>
      <c r="BO68" s="78">
        <v>82.4</v>
      </c>
      <c r="BP68" s="38">
        <v>79.3</v>
      </c>
      <c r="BQ68" s="38">
        <v>1013.4</v>
      </c>
      <c r="BR68" s="38">
        <v>1013.9</v>
      </c>
      <c r="BS68" s="38">
        <v>0</v>
      </c>
      <c r="BT68" s="24">
        <v>0</v>
      </c>
      <c r="BU68" s="35">
        <v>2.2000000000000002</v>
      </c>
      <c r="BV68" s="24">
        <v>1</v>
      </c>
      <c r="BW68" s="24" t="s">
        <v>67</v>
      </c>
      <c r="BX68" s="24">
        <v>14</v>
      </c>
      <c r="CD68" s="172">
        <f t="shared" si="2"/>
        <v>0</v>
      </c>
      <c r="CE68" s="171">
        <f t="shared" si="3"/>
        <v>0</v>
      </c>
      <c r="CF68" s="172">
        <f t="shared" si="4"/>
        <v>0</v>
      </c>
      <c r="CG68" s="171">
        <f t="shared" si="5"/>
        <v>0</v>
      </c>
    </row>
    <row r="69" spans="1:85" s="56" customFormat="1" x14ac:dyDescent="0.25">
      <c r="A69" s="54">
        <v>42510</v>
      </c>
      <c r="B69" s="55" t="str">
        <f t="shared" si="6"/>
        <v>16141</v>
      </c>
      <c r="C69" s="56" t="s">
        <v>42</v>
      </c>
      <c r="D69" s="56" t="s">
        <v>129</v>
      </c>
      <c r="E69" s="57">
        <v>9</v>
      </c>
      <c r="F69" s="57">
        <v>7</v>
      </c>
      <c r="G69" s="57" t="s">
        <v>110</v>
      </c>
      <c r="H69" s="57">
        <v>1819</v>
      </c>
      <c r="I69" s="57">
        <f t="shared" si="7"/>
        <v>1219</v>
      </c>
      <c r="J69" s="63" t="s">
        <v>67</v>
      </c>
      <c r="K69" s="19"/>
      <c r="L69" s="57">
        <v>0</v>
      </c>
      <c r="M69" s="57">
        <v>0</v>
      </c>
      <c r="N69" s="57">
        <v>0</v>
      </c>
      <c r="O69" s="57">
        <v>0</v>
      </c>
      <c r="P69" s="57">
        <v>0</v>
      </c>
      <c r="Q69" s="57">
        <v>0</v>
      </c>
      <c r="R69" s="57"/>
      <c r="S69" s="57"/>
      <c r="T69" s="57"/>
      <c r="U69" s="138"/>
      <c r="V69" s="57"/>
      <c r="W69" s="57"/>
      <c r="X69" s="57"/>
      <c r="Y69" s="138"/>
      <c r="Z69" s="57"/>
      <c r="AA69" s="57"/>
      <c r="AB69" s="57"/>
      <c r="AC69" s="129"/>
      <c r="AG69" s="129"/>
      <c r="AH69" s="58">
        <v>0</v>
      </c>
      <c r="AI69" s="19"/>
      <c r="AJ69" s="57">
        <v>0</v>
      </c>
      <c r="AK69" s="57">
        <v>0</v>
      </c>
      <c r="AL69" s="57">
        <v>0</v>
      </c>
      <c r="AM69" s="57">
        <v>0</v>
      </c>
      <c r="AN69" s="57">
        <v>0</v>
      </c>
      <c r="AO69" s="57">
        <v>0</v>
      </c>
      <c r="AP69" s="57"/>
      <c r="AS69" s="129"/>
      <c r="AU69" s="19"/>
      <c r="AW69" s="129"/>
      <c r="AX69" s="59"/>
      <c r="AY69" s="57"/>
      <c r="AZ69" s="59"/>
      <c r="BA69" s="136"/>
      <c r="BB69" s="59"/>
      <c r="BC69" s="59"/>
      <c r="BD69" s="59"/>
      <c r="BE69" s="136"/>
      <c r="BF69" s="59"/>
      <c r="BG69" s="59"/>
      <c r="BH69" s="59"/>
      <c r="BI69" s="136"/>
      <c r="BJ69" s="59"/>
      <c r="BK69" s="59"/>
      <c r="BL69" s="59"/>
      <c r="BM69" s="136"/>
      <c r="BN69" s="60"/>
      <c r="BO69" s="98">
        <v>82.4</v>
      </c>
      <c r="BP69" s="57">
        <v>79.3</v>
      </c>
      <c r="BQ69" s="57">
        <v>1013.4</v>
      </c>
      <c r="BR69" s="57">
        <v>1013.9</v>
      </c>
      <c r="BS69" s="57">
        <v>0</v>
      </c>
      <c r="BT69" s="57">
        <v>1</v>
      </c>
      <c r="BU69" s="19">
        <v>7.2</v>
      </c>
      <c r="BV69" s="57">
        <v>1</v>
      </c>
      <c r="BW69" s="57" t="s">
        <v>67</v>
      </c>
      <c r="BX69" s="57">
        <v>14</v>
      </c>
      <c r="CD69" s="172">
        <f t="shared" ref="CD69:CD108" si="8">IF(G69="B-C",IF(AND(SUM(L69:O69)=0,P69=1,Q69=0),1,IF(L69="-","-",0)),IF(AND(SUM(L69:O69)=0,P69=0,Q69=1),1,IF(L69="-","-",0)))</f>
        <v>0</v>
      </c>
      <c r="CE69" s="171">
        <f t="shared" ref="CE69:CE108" si="9">IF(AND(SUM(L69:O69)=0,P69=1,Q69=1),1,IF(L69="-","-",0))</f>
        <v>0</v>
      </c>
      <c r="CF69" s="172">
        <f t="shared" ref="CF69:CF108" si="10">IF(G69="B-C",IF(AND(SUM(L69:O69)=0,P69=0,Q69=1),1,IF(L69="-","-",0)),IF(AND(SUM(L69:O69)=0,P69=1,Q69=0),1,IF(L69="-","-",0)))</f>
        <v>0</v>
      </c>
      <c r="CG69" s="171">
        <f t="shared" ref="CG69:CG108" si="11">IF(AND(SUM(L69:O69)&gt;0,P69=0,Q69=0),1,IF(L69="-","-",0))</f>
        <v>0</v>
      </c>
    </row>
    <row r="70" spans="1:85" s="48" customFormat="1" x14ac:dyDescent="0.25">
      <c r="A70" s="46">
        <v>42510</v>
      </c>
      <c r="B70" s="47" t="str">
        <f t="shared" si="6"/>
        <v>16141</v>
      </c>
      <c r="C70" s="48" t="s">
        <v>42</v>
      </c>
      <c r="D70" s="94" t="s">
        <v>86</v>
      </c>
      <c r="E70" s="24">
        <v>10</v>
      </c>
      <c r="F70" s="24">
        <v>1</v>
      </c>
      <c r="G70" s="24" t="s">
        <v>25</v>
      </c>
      <c r="H70" s="24">
        <v>1821</v>
      </c>
      <c r="I70" s="24">
        <f t="shared" si="7"/>
        <v>1221</v>
      </c>
      <c r="J70" s="20" t="s">
        <v>69</v>
      </c>
      <c r="K70" s="18"/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/>
      <c r="S70" s="24"/>
      <c r="T70" s="24"/>
      <c r="U70" s="137"/>
      <c r="V70" s="24"/>
      <c r="W70" s="24"/>
      <c r="X70" s="24"/>
      <c r="Y70" s="137"/>
      <c r="Z70" s="24"/>
      <c r="AA70" s="24"/>
      <c r="AB70" s="24"/>
      <c r="AC70" s="131"/>
      <c r="AG70" s="131"/>
      <c r="AH70" s="21">
        <v>0</v>
      </c>
      <c r="AI70" s="35"/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/>
      <c r="AQ70" s="36"/>
      <c r="AR70" s="36"/>
      <c r="AS70" s="128"/>
      <c r="AU70" s="35"/>
      <c r="AW70" s="131"/>
      <c r="AX70" s="49"/>
      <c r="AY70" s="24"/>
      <c r="AZ70" s="49"/>
      <c r="BA70" s="135"/>
      <c r="BB70" s="49"/>
      <c r="BC70" s="49"/>
      <c r="BD70" s="49"/>
      <c r="BE70" s="135"/>
      <c r="BF70" s="49"/>
      <c r="BG70" s="49"/>
      <c r="BH70" s="49"/>
      <c r="BI70" s="135"/>
      <c r="BJ70" s="49"/>
      <c r="BK70" s="49"/>
      <c r="BL70" s="49"/>
      <c r="BM70" s="135"/>
      <c r="BN70" s="50"/>
      <c r="BO70" s="102">
        <v>80.099999999999994</v>
      </c>
      <c r="BP70" s="97">
        <v>79.2</v>
      </c>
      <c r="BQ70" s="97">
        <v>1014.3</v>
      </c>
      <c r="BR70" s="97">
        <v>1014.4</v>
      </c>
      <c r="BS70" s="97">
        <v>0</v>
      </c>
      <c r="BT70" s="24">
        <v>0</v>
      </c>
      <c r="BU70" s="35">
        <v>5.5</v>
      </c>
      <c r="BV70" s="24">
        <v>1</v>
      </c>
      <c r="BW70" s="24" t="s">
        <v>67</v>
      </c>
      <c r="BX70" s="24">
        <v>14</v>
      </c>
      <c r="CD70" s="172">
        <f t="shared" si="8"/>
        <v>0</v>
      </c>
      <c r="CE70" s="171">
        <f t="shared" si="9"/>
        <v>0</v>
      </c>
      <c r="CF70" s="172">
        <f t="shared" si="10"/>
        <v>0</v>
      </c>
      <c r="CG70" s="171">
        <f t="shared" si="11"/>
        <v>0</v>
      </c>
    </row>
    <row r="71" spans="1:85" s="48" customFormat="1" x14ac:dyDescent="0.25">
      <c r="A71" s="46">
        <v>42510</v>
      </c>
      <c r="B71" s="47" t="str">
        <f t="shared" si="6"/>
        <v>16141</v>
      </c>
      <c r="C71" s="48" t="s">
        <v>42</v>
      </c>
      <c r="D71" s="36" t="s">
        <v>86</v>
      </c>
      <c r="E71" s="24">
        <v>10</v>
      </c>
      <c r="F71" s="24">
        <v>2</v>
      </c>
      <c r="G71" s="24" t="s">
        <v>25</v>
      </c>
      <c r="H71" s="24">
        <v>1829</v>
      </c>
      <c r="I71" s="24">
        <f t="shared" si="7"/>
        <v>1229</v>
      </c>
      <c r="J71" s="20" t="s">
        <v>69</v>
      </c>
      <c r="K71" s="18"/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/>
      <c r="S71" s="24"/>
      <c r="T71" s="24"/>
      <c r="U71" s="137"/>
      <c r="V71" s="24"/>
      <c r="W71" s="24"/>
      <c r="X71" s="24"/>
      <c r="Y71" s="137"/>
      <c r="Z71" s="24"/>
      <c r="AA71" s="24"/>
      <c r="AB71" s="24"/>
      <c r="AC71" s="131"/>
      <c r="AG71" s="131"/>
      <c r="AH71" s="21">
        <v>0</v>
      </c>
      <c r="AI71" s="35"/>
      <c r="AJ71" s="24">
        <v>0</v>
      </c>
      <c r="AK71" s="24">
        <v>0</v>
      </c>
      <c r="AL71" s="24">
        <v>0</v>
      </c>
      <c r="AM71" s="24">
        <v>0</v>
      </c>
      <c r="AN71" s="24">
        <v>1</v>
      </c>
      <c r="AO71" s="24">
        <v>0</v>
      </c>
      <c r="AP71" s="24"/>
      <c r="AQ71" s="36"/>
      <c r="AR71" s="36"/>
      <c r="AS71" s="128"/>
      <c r="AT71" s="48" t="s">
        <v>22</v>
      </c>
      <c r="AU71" s="35" t="s">
        <v>22</v>
      </c>
      <c r="AV71" s="48">
        <v>24</v>
      </c>
      <c r="AW71" s="131"/>
      <c r="AX71" s="49"/>
      <c r="AY71" s="24"/>
      <c r="AZ71" s="49"/>
      <c r="BA71" s="135"/>
      <c r="BB71" s="49"/>
      <c r="BC71" s="49"/>
      <c r="BD71" s="49"/>
      <c r="BE71" s="135"/>
      <c r="BF71" s="49"/>
      <c r="BG71" s="49"/>
      <c r="BH71" s="49"/>
      <c r="BI71" s="135"/>
      <c r="BJ71" s="49"/>
      <c r="BK71" s="49"/>
      <c r="BL71" s="49"/>
      <c r="BM71" s="135"/>
      <c r="BN71" s="50"/>
      <c r="BO71" s="78">
        <v>80.099999999999994</v>
      </c>
      <c r="BP71" s="38">
        <v>79.2</v>
      </c>
      <c r="BQ71" s="38">
        <v>1014.3</v>
      </c>
      <c r="BR71" s="38">
        <v>1014.4</v>
      </c>
      <c r="BS71" s="38">
        <v>0</v>
      </c>
      <c r="BT71" s="24">
        <v>0</v>
      </c>
      <c r="BU71" s="35">
        <v>7.5</v>
      </c>
      <c r="BV71" s="24">
        <v>1</v>
      </c>
      <c r="BW71" s="24" t="s">
        <v>67</v>
      </c>
      <c r="BX71" s="24">
        <v>14</v>
      </c>
      <c r="CD71" s="172">
        <f t="shared" si="8"/>
        <v>0</v>
      </c>
      <c r="CE71" s="171">
        <f t="shared" si="9"/>
        <v>0</v>
      </c>
      <c r="CF71" s="172">
        <f t="shared" si="10"/>
        <v>0</v>
      </c>
      <c r="CG71" s="171">
        <f t="shared" si="11"/>
        <v>0</v>
      </c>
    </row>
    <row r="72" spans="1:85" s="48" customFormat="1" x14ac:dyDescent="0.25">
      <c r="A72" s="46">
        <v>42510</v>
      </c>
      <c r="B72" s="47" t="str">
        <f t="shared" si="6"/>
        <v>16141</v>
      </c>
      <c r="C72" s="48" t="s">
        <v>42</v>
      </c>
      <c r="D72" s="36" t="s">
        <v>86</v>
      </c>
      <c r="E72" s="24">
        <v>10</v>
      </c>
      <c r="F72" s="24">
        <v>3</v>
      </c>
      <c r="G72" s="24" t="s">
        <v>25</v>
      </c>
      <c r="H72" s="24">
        <v>1837</v>
      </c>
      <c r="I72" s="24">
        <f t="shared" si="7"/>
        <v>1237</v>
      </c>
      <c r="J72" s="20" t="s">
        <v>69</v>
      </c>
      <c r="K72" s="18"/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/>
      <c r="S72" s="24"/>
      <c r="T72" s="24"/>
      <c r="U72" s="137"/>
      <c r="V72" s="24"/>
      <c r="W72" s="24"/>
      <c r="X72" s="24"/>
      <c r="Y72" s="137"/>
      <c r="Z72" s="24"/>
      <c r="AA72" s="24"/>
      <c r="AB72" s="24"/>
      <c r="AC72" s="131"/>
      <c r="AG72" s="131"/>
      <c r="AH72" s="21">
        <v>0</v>
      </c>
      <c r="AI72" s="35"/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/>
      <c r="AQ72" s="36"/>
      <c r="AR72" s="36"/>
      <c r="AS72" s="128"/>
      <c r="AU72" s="35"/>
      <c r="AW72" s="131"/>
      <c r="AX72" s="49"/>
      <c r="AY72" s="24"/>
      <c r="AZ72" s="49"/>
      <c r="BA72" s="135"/>
      <c r="BB72" s="49"/>
      <c r="BC72" s="49"/>
      <c r="BD72" s="49"/>
      <c r="BE72" s="135"/>
      <c r="BF72" s="49"/>
      <c r="BG72" s="49"/>
      <c r="BH72" s="49"/>
      <c r="BI72" s="135"/>
      <c r="BJ72" s="49"/>
      <c r="BK72" s="49"/>
      <c r="BL72" s="49"/>
      <c r="BM72" s="135"/>
      <c r="BN72" s="50"/>
      <c r="BO72" s="78">
        <v>80.099999999999994</v>
      </c>
      <c r="BP72" s="38">
        <v>79.2</v>
      </c>
      <c r="BQ72" s="38">
        <v>1014.3</v>
      </c>
      <c r="BR72" s="38">
        <v>1014.4</v>
      </c>
      <c r="BS72" s="38">
        <v>0</v>
      </c>
      <c r="BT72" s="24">
        <v>1</v>
      </c>
      <c r="BU72" s="35">
        <v>2.7</v>
      </c>
      <c r="BV72" s="24">
        <v>1</v>
      </c>
      <c r="BW72" s="24" t="s">
        <v>67</v>
      </c>
      <c r="BX72" s="24">
        <v>14</v>
      </c>
      <c r="CD72" s="172">
        <f t="shared" si="8"/>
        <v>0</v>
      </c>
      <c r="CE72" s="171">
        <f t="shared" si="9"/>
        <v>0</v>
      </c>
      <c r="CF72" s="172">
        <f t="shared" si="10"/>
        <v>0</v>
      </c>
      <c r="CG72" s="171">
        <f t="shared" si="11"/>
        <v>0</v>
      </c>
    </row>
    <row r="73" spans="1:85" s="48" customFormat="1" x14ac:dyDescent="0.25">
      <c r="A73" s="46">
        <v>42510</v>
      </c>
      <c r="B73" s="47" t="str">
        <f t="shared" si="6"/>
        <v>16141</v>
      </c>
      <c r="C73" s="48" t="s">
        <v>42</v>
      </c>
      <c r="D73" s="36" t="s">
        <v>86</v>
      </c>
      <c r="E73" s="24">
        <v>10</v>
      </c>
      <c r="F73" s="24">
        <v>4</v>
      </c>
      <c r="G73" s="24" t="s">
        <v>25</v>
      </c>
      <c r="H73" s="24">
        <v>1845</v>
      </c>
      <c r="I73" s="24">
        <f t="shared" si="7"/>
        <v>1245</v>
      </c>
      <c r="J73" s="20" t="s">
        <v>69</v>
      </c>
      <c r="K73" s="18"/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/>
      <c r="S73" s="24"/>
      <c r="T73" s="24"/>
      <c r="U73" s="137"/>
      <c r="V73" s="24"/>
      <c r="W73" s="24"/>
      <c r="X73" s="24"/>
      <c r="Y73" s="137"/>
      <c r="Z73" s="24"/>
      <c r="AA73" s="24"/>
      <c r="AB73" s="24"/>
      <c r="AC73" s="131"/>
      <c r="AG73" s="131"/>
      <c r="AH73" s="21">
        <v>0</v>
      </c>
      <c r="AI73" s="35"/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/>
      <c r="AQ73" s="36"/>
      <c r="AR73" s="36"/>
      <c r="AS73" s="128"/>
      <c r="AU73" s="35"/>
      <c r="AW73" s="131"/>
      <c r="AX73" s="49"/>
      <c r="AY73" s="24"/>
      <c r="AZ73" s="49"/>
      <c r="BA73" s="135"/>
      <c r="BB73" s="49"/>
      <c r="BC73" s="49"/>
      <c r="BD73" s="49"/>
      <c r="BE73" s="135"/>
      <c r="BF73" s="49"/>
      <c r="BG73" s="49"/>
      <c r="BH73" s="49"/>
      <c r="BI73" s="135"/>
      <c r="BJ73" s="49"/>
      <c r="BK73" s="49"/>
      <c r="BL73" s="49"/>
      <c r="BM73" s="135"/>
      <c r="BN73" s="50"/>
      <c r="BO73" s="78">
        <v>80.099999999999994</v>
      </c>
      <c r="BP73" s="38">
        <v>79.2</v>
      </c>
      <c r="BQ73" s="38">
        <v>1014.3</v>
      </c>
      <c r="BR73" s="38">
        <v>1014.4</v>
      </c>
      <c r="BS73" s="38">
        <v>0</v>
      </c>
      <c r="BT73" s="24">
        <v>1</v>
      </c>
      <c r="BU73" s="35">
        <v>4.0999999999999996</v>
      </c>
      <c r="BV73" s="24">
        <v>1</v>
      </c>
      <c r="BW73" s="24" t="s">
        <v>67</v>
      </c>
      <c r="BX73" s="24">
        <v>14</v>
      </c>
      <c r="CD73" s="172">
        <f t="shared" si="8"/>
        <v>0</v>
      </c>
      <c r="CE73" s="171">
        <f t="shared" si="9"/>
        <v>0</v>
      </c>
      <c r="CF73" s="172">
        <f t="shared" si="10"/>
        <v>0</v>
      </c>
      <c r="CG73" s="171">
        <f t="shared" si="11"/>
        <v>0</v>
      </c>
    </row>
    <row r="74" spans="1:85" s="48" customFormat="1" x14ac:dyDescent="0.25">
      <c r="A74" s="46">
        <v>42510</v>
      </c>
      <c r="B74" s="47" t="str">
        <f t="shared" si="6"/>
        <v>16141</v>
      </c>
      <c r="C74" s="48" t="s">
        <v>42</v>
      </c>
      <c r="D74" s="36" t="s">
        <v>86</v>
      </c>
      <c r="E74" s="24">
        <v>10</v>
      </c>
      <c r="F74" s="24">
        <v>5</v>
      </c>
      <c r="G74" s="24" t="s">
        <v>25</v>
      </c>
      <c r="H74" s="24">
        <v>1852</v>
      </c>
      <c r="I74" s="24">
        <f t="shared" si="7"/>
        <v>1252</v>
      </c>
      <c r="J74" s="20" t="s">
        <v>69</v>
      </c>
      <c r="K74" s="18"/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/>
      <c r="S74" s="24"/>
      <c r="T74" s="24"/>
      <c r="U74" s="137"/>
      <c r="V74" s="24"/>
      <c r="W74" s="24"/>
      <c r="X74" s="24"/>
      <c r="Y74" s="137"/>
      <c r="Z74" s="24"/>
      <c r="AA74" s="24"/>
      <c r="AB74" s="24"/>
      <c r="AC74" s="131"/>
      <c r="AG74" s="131"/>
      <c r="AH74" s="21">
        <v>0</v>
      </c>
      <c r="AI74" s="35"/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/>
      <c r="AQ74" s="36"/>
      <c r="AR74" s="36"/>
      <c r="AS74" s="128"/>
      <c r="AU74" s="35"/>
      <c r="AW74" s="131"/>
      <c r="AX74" s="49"/>
      <c r="AY74" s="24"/>
      <c r="AZ74" s="49"/>
      <c r="BA74" s="135"/>
      <c r="BB74" s="49"/>
      <c r="BC74" s="49"/>
      <c r="BD74" s="49"/>
      <c r="BE74" s="135"/>
      <c r="BF74" s="49"/>
      <c r="BG74" s="49"/>
      <c r="BH74" s="49"/>
      <c r="BI74" s="135"/>
      <c r="BJ74" s="49"/>
      <c r="BK74" s="49"/>
      <c r="BL74" s="49"/>
      <c r="BM74" s="135"/>
      <c r="BN74" s="50"/>
      <c r="BO74" s="78">
        <v>80.099999999999994</v>
      </c>
      <c r="BP74" s="38">
        <v>79.2</v>
      </c>
      <c r="BQ74" s="38">
        <v>1014.3</v>
      </c>
      <c r="BR74" s="38">
        <v>1014.4</v>
      </c>
      <c r="BS74" s="38">
        <v>0</v>
      </c>
      <c r="BT74" s="24">
        <v>1</v>
      </c>
      <c r="BU74" s="35">
        <v>3.4</v>
      </c>
      <c r="BV74" s="24">
        <v>1</v>
      </c>
      <c r="BW74" s="24" t="s">
        <v>67</v>
      </c>
      <c r="BX74" s="24">
        <v>14</v>
      </c>
      <c r="CD74" s="172">
        <f t="shared" si="8"/>
        <v>0</v>
      </c>
      <c r="CE74" s="171">
        <f t="shared" si="9"/>
        <v>0</v>
      </c>
      <c r="CF74" s="172">
        <f t="shared" si="10"/>
        <v>0</v>
      </c>
      <c r="CG74" s="171">
        <f t="shared" si="11"/>
        <v>0</v>
      </c>
    </row>
    <row r="75" spans="1:85" s="48" customFormat="1" x14ac:dyDescent="0.25">
      <c r="A75" s="46">
        <v>42510</v>
      </c>
      <c r="B75" s="47" t="str">
        <f t="shared" si="6"/>
        <v>16141</v>
      </c>
      <c r="C75" s="48" t="s">
        <v>42</v>
      </c>
      <c r="D75" s="36" t="s">
        <v>86</v>
      </c>
      <c r="E75" s="24">
        <v>10</v>
      </c>
      <c r="F75" s="24">
        <v>6</v>
      </c>
      <c r="G75" s="24" t="s">
        <v>25</v>
      </c>
      <c r="H75" s="24">
        <v>1859</v>
      </c>
      <c r="I75" s="24">
        <f t="shared" si="7"/>
        <v>1259</v>
      </c>
      <c r="J75" s="20" t="s">
        <v>69</v>
      </c>
      <c r="K75" s="18"/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/>
      <c r="S75" s="24"/>
      <c r="T75" s="24"/>
      <c r="U75" s="137"/>
      <c r="V75" s="24"/>
      <c r="W75" s="24"/>
      <c r="X75" s="24"/>
      <c r="Y75" s="137"/>
      <c r="Z75" s="24"/>
      <c r="AA75" s="24"/>
      <c r="AB75" s="24"/>
      <c r="AC75" s="131"/>
      <c r="AG75" s="131"/>
      <c r="AH75" s="21">
        <v>0</v>
      </c>
      <c r="AI75" s="35"/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/>
      <c r="AQ75" s="36"/>
      <c r="AR75" s="36"/>
      <c r="AS75" s="128"/>
      <c r="AU75" s="35"/>
      <c r="AW75" s="131"/>
      <c r="AX75" s="49"/>
      <c r="AY75" s="24"/>
      <c r="AZ75" s="49"/>
      <c r="BA75" s="135"/>
      <c r="BB75" s="49"/>
      <c r="BC75" s="49"/>
      <c r="BD75" s="49"/>
      <c r="BE75" s="135"/>
      <c r="BF75" s="49"/>
      <c r="BG75" s="49"/>
      <c r="BH75" s="49"/>
      <c r="BI75" s="135"/>
      <c r="BJ75" s="49"/>
      <c r="BK75" s="49"/>
      <c r="BL75" s="49"/>
      <c r="BM75" s="135"/>
      <c r="BN75" s="50"/>
      <c r="BO75" s="78">
        <v>80.099999999999994</v>
      </c>
      <c r="BP75" s="38">
        <v>79.2</v>
      </c>
      <c r="BQ75" s="38">
        <v>1014.3</v>
      </c>
      <c r="BR75" s="38">
        <v>1014.4</v>
      </c>
      <c r="BS75" s="38">
        <v>0</v>
      </c>
      <c r="BT75" s="24">
        <v>1</v>
      </c>
      <c r="BU75" s="35">
        <v>6.4</v>
      </c>
      <c r="BV75" s="24">
        <v>1</v>
      </c>
      <c r="BW75" s="24" t="s">
        <v>67</v>
      </c>
      <c r="BX75" s="24">
        <v>14</v>
      </c>
      <c r="CD75" s="172">
        <f t="shared" si="8"/>
        <v>0</v>
      </c>
      <c r="CE75" s="171">
        <f t="shared" si="9"/>
        <v>0</v>
      </c>
      <c r="CF75" s="172">
        <f t="shared" si="10"/>
        <v>0</v>
      </c>
      <c r="CG75" s="171">
        <f t="shared" si="11"/>
        <v>0</v>
      </c>
    </row>
    <row r="76" spans="1:85" s="56" customFormat="1" x14ac:dyDescent="0.25">
      <c r="A76" s="54">
        <v>42510</v>
      </c>
      <c r="B76" s="55" t="str">
        <f t="shared" si="6"/>
        <v>16141</v>
      </c>
      <c r="C76" s="56" t="s">
        <v>42</v>
      </c>
      <c r="D76" s="56" t="s">
        <v>86</v>
      </c>
      <c r="E76" s="57">
        <v>10</v>
      </c>
      <c r="F76" s="57">
        <v>7</v>
      </c>
      <c r="G76" s="57" t="s">
        <v>25</v>
      </c>
      <c r="H76" s="57">
        <v>1907</v>
      </c>
      <c r="I76" s="57">
        <f t="shared" si="7"/>
        <v>1307</v>
      </c>
      <c r="J76" s="63" t="s">
        <v>69</v>
      </c>
      <c r="K76" s="19"/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/>
      <c r="S76" s="57"/>
      <c r="T76" s="57"/>
      <c r="U76" s="138"/>
      <c r="V76" s="57"/>
      <c r="W76" s="57"/>
      <c r="X76" s="57"/>
      <c r="Y76" s="138"/>
      <c r="Z76" s="57"/>
      <c r="AA76" s="57"/>
      <c r="AB76" s="57"/>
      <c r="AC76" s="129"/>
      <c r="AG76" s="129"/>
      <c r="AH76" s="58">
        <v>0</v>
      </c>
      <c r="AI76" s="19"/>
      <c r="AJ76" s="57">
        <v>1</v>
      </c>
      <c r="AK76" s="57">
        <v>0</v>
      </c>
      <c r="AL76" s="57">
        <v>0</v>
      </c>
      <c r="AM76" s="57">
        <v>0</v>
      </c>
      <c r="AN76" s="57">
        <v>0</v>
      </c>
      <c r="AO76" s="57">
        <v>0</v>
      </c>
      <c r="AP76" s="57"/>
      <c r="AS76" s="129"/>
      <c r="AT76" s="56" t="s">
        <v>128</v>
      </c>
      <c r="AU76" s="19" t="s">
        <v>22</v>
      </c>
      <c r="AV76" s="56">
        <v>98</v>
      </c>
      <c r="AW76" s="129"/>
      <c r="AX76" s="59"/>
      <c r="AY76" s="57"/>
      <c r="AZ76" s="59"/>
      <c r="BA76" s="136"/>
      <c r="BB76" s="59"/>
      <c r="BC76" s="59"/>
      <c r="BD76" s="59"/>
      <c r="BE76" s="136"/>
      <c r="BF76" s="59"/>
      <c r="BG76" s="59"/>
      <c r="BH76" s="59"/>
      <c r="BI76" s="136"/>
      <c r="BJ76" s="59"/>
      <c r="BK76" s="59"/>
      <c r="BL76" s="59"/>
      <c r="BM76" s="136"/>
      <c r="BN76" s="60"/>
      <c r="BO76" s="98">
        <v>80.099999999999994</v>
      </c>
      <c r="BP76" s="57">
        <v>79.2</v>
      </c>
      <c r="BQ76" s="57">
        <v>1014.3</v>
      </c>
      <c r="BR76" s="57">
        <v>1014.4</v>
      </c>
      <c r="BS76" s="57">
        <v>0</v>
      </c>
      <c r="BT76" s="57">
        <v>1</v>
      </c>
      <c r="BU76" s="19">
        <v>4.9000000000000004</v>
      </c>
      <c r="BV76" s="57">
        <v>1</v>
      </c>
      <c r="BW76" s="57" t="s">
        <v>67</v>
      </c>
      <c r="BX76" s="57">
        <v>14</v>
      </c>
      <c r="CD76" s="172">
        <f t="shared" si="8"/>
        <v>0</v>
      </c>
      <c r="CE76" s="171">
        <f t="shared" si="9"/>
        <v>0</v>
      </c>
      <c r="CF76" s="172">
        <f t="shared" si="10"/>
        <v>0</v>
      </c>
      <c r="CG76" s="171">
        <f t="shared" si="11"/>
        <v>0</v>
      </c>
    </row>
    <row r="77" spans="1:85" s="48" customFormat="1" x14ac:dyDescent="0.25">
      <c r="A77" s="162" t="s">
        <v>60</v>
      </c>
      <c r="B77" s="162" t="s">
        <v>60</v>
      </c>
      <c r="C77" s="24" t="s">
        <v>42</v>
      </c>
      <c r="D77" s="162" t="s">
        <v>60</v>
      </c>
      <c r="E77" s="24">
        <v>11</v>
      </c>
      <c r="F77" s="24">
        <v>1</v>
      </c>
      <c r="G77" s="162" t="s">
        <v>60</v>
      </c>
      <c r="H77" s="162" t="s">
        <v>60</v>
      </c>
      <c r="I77" s="162" t="s">
        <v>60</v>
      </c>
      <c r="J77" s="168" t="s">
        <v>60</v>
      </c>
      <c r="K77" s="18"/>
      <c r="L77" s="162" t="s">
        <v>60</v>
      </c>
      <c r="M77" s="162" t="s">
        <v>60</v>
      </c>
      <c r="N77" s="162" t="s">
        <v>60</v>
      </c>
      <c r="O77" s="162" t="s">
        <v>60</v>
      </c>
      <c r="P77" s="162" t="s">
        <v>60</v>
      </c>
      <c r="Q77" s="162" t="s">
        <v>60</v>
      </c>
      <c r="R77" s="162"/>
      <c r="S77" s="38"/>
      <c r="T77" s="38"/>
      <c r="U77" s="130"/>
      <c r="V77" s="38"/>
      <c r="W77" s="38"/>
      <c r="X77" s="38"/>
      <c r="Y77" s="130"/>
      <c r="Z77" s="38"/>
      <c r="AA77" s="38"/>
      <c r="AB77" s="38"/>
      <c r="AC77" s="131"/>
      <c r="AG77" s="131"/>
      <c r="AH77" s="162" t="s">
        <v>60</v>
      </c>
      <c r="AI77" s="35"/>
      <c r="AJ77" s="162" t="s">
        <v>60</v>
      </c>
      <c r="AK77" s="162" t="s">
        <v>60</v>
      </c>
      <c r="AL77" s="162" t="s">
        <v>60</v>
      </c>
      <c r="AM77" s="162" t="s">
        <v>60</v>
      </c>
      <c r="AN77" s="162" t="s">
        <v>60</v>
      </c>
      <c r="AO77" s="162" t="s">
        <v>60</v>
      </c>
      <c r="AP77" s="38"/>
      <c r="AQ77" s="36"/>
      <c r="AR77" s="36"/>
      <c r="AS77" s="128"/>
      <c r="AU77" s="35"/>
      <c r="AW77" s="131"/>
      <c r="AX77" s="49"/>
      <c r="AY77" s="24"/>
      <c r="AZ77" s="49"/>
      <c r="BA77" s="135"/>
      <c r="BB77" s="49"/>
      <c r="BC77" s="49"/>
      <c r="BD77" s="49"/>
      <c r="BE77" s="135"/>
      <c r="BF77" s="49"/>
      <c r="BG77" s="49"/>
      <c r="BH77" s="49"/>
      <c r="BI77" s="135"/>
      <c r="BJ77" s="35"/>
      <c r="BK77" s="24"/>
      <c r="BL77" s="24"/>
      <c r="BM77" s="137"/>
      <c r="BN77" s="21"/>
      <c r="BO77" s="162" t="s">
        <v>60</v>
      </c>
      <c r="BP77" s="162" t="s">
        <v>60</v>
      </c>
      <c r="BQ77" s="162" t="s">
        <v>60</v>
      </c>
      <c r="BR77" s="162" t="s">
        <v>60</v>
      </c>
      <c r="BS77" s="162" t="s">
        <v>60</v>
      </c>
      <c r="BT77" s="162" t="s">
        <v>60</v>
      </c>
      <c r="BU77" s="162" t="s">
        <v>60</v>
      </c>
      <c r="BV77" s="162" t="s">
        <v>60</v>
      </c>
      <c r="BW77" s="162" t="s">
        <v>60</v>
      </c>
      <c r="BX77" s="162" t="s">
        <v>60</v>
      </c>
      <c r="BY77" s="162" t="s">
        <v>60</v>
      </c>
      <c r="CD77" s="172" t="str">
        <f t="shared" si="8"/>
        <v>-</v>
      </c>
      <c r="CE77" s="171" t="str">
        <f t="shared" si="9"/>
        <v>-</v>
      </c>
      <c r="CF77" s="172" t="str">
        <f t="shared" si="10"/>
        <v>-</v>
      </c>
      <c r="CG77" s="171" t="str">
        <f t="shared" si="11"/>
        <v>-</v>
      </c>
    </row>
    <row r="78" spans="1:85" s="48" customFormat="1" x14ac:dyDescent="0.25">
      <c r="A78" s="162" t="s">
        <v>60</v>
      </c>
      <c r="B78" s="162" t="s">
        <v>60</v>
      </c>
      <c r="C78" s="24" t="s">
        <v>42</v>
      </c>
      <c r="D78" s="162" t="s">
        <v>60</v>
      </c>
      <c r="E78" s="24">
        <v>11</v>
      </c>
      <c r="F78" s="24">
        <v>2</v>
      </c>
      <c r="G78" s="162" t="s">
        <v>60</v>
      </c>
      <c r="H78" s="162" t="s">
        <v>60</v>
      </c>
      <c r="I78" s="162" t="s">
        <v>60</v>
      </c>
      <c r="J78" s="168" t="s">
        <v>60</v>
      </c>
      <c r="K78" s="18"/>
      <c r="L78" s="162" t="s">
        <v>60</v>
      </c>
      <c r="M78" s="162" t="s">
        <v>60</v>
      </c>
      <c r="N78" s="162" t="s">
        <v>60</v>
      </c>
      <c r="O78" s="162" t="s">
        <v>60</v>
      </c>
      <c r="P78" s="162" t="s">
        <v>60</v>
      </c>
      <c r="Q78" s="162" t="s">
        <v>60</v>
      </c>
      <c r="R78" s="162"/>
      <c r="S78" s="38"/>
      <c r="T78" s="38"/>
      <c r="U78" s="130"/>
      <c r="V78" s="38"/>
      <c r="W78" s="38"/>
      <c r="X78" s="38"/>
      <c r="Y78" s="130"/>
      <c r="Z78" s="38"/>
      <c r="AA78" s="38"/>
      <c r="AB78" s="38"/>
      <c r="AC78" s="131"/>
      <c r="AG78" s="131"/>
      <c r="AH78" s="162" t="s">
        <v>60</v>
      </c>
      <c r="AI78" s="35"/>
      <c r="AJ78" s="162" t="s">
        <v>60</v>
      </c>
      <c r="AK78" s="162" t="s">
        <v>60</v>
      </c>
      <c r="AL78" s="162" t="s">
        <v>60</v>
      </c>
      <c r="AM78" s="162" t="s">
        <v>60</v>
      </c>
      <c r="AN78" s="162" t="s">
        <v>60</v>
      </c>
      <c r="AO78" s="162" t="s">
        <v>60</v>
      </c>
      <c r="AP78" s="38"/>
      <c r="AQ78" s="36"/>
      <c r="AR78" s="36"/>
      <c r="AS78" s="128"/>
      <c r="AU78" s="35"/>
      <c r="AW78" s="131"/>
      <c r="AX78" s="49"/>
      <c r="AY78" s="24"/>
      <c r="AZ78" s="49"/>
      <c r="BA78" s="135"/>
      <c r="BB78" s="49"/>
      <c r="BC78" s="49"/>
      <c r="BD78" s="49"/>
      <c r="BE78" s="135"/>
      <c r="BF78" s="49"/>
      <c r="BG78" s="49"/>
      <c r="BH78" s="49"/>
      <c r="BI78" s="135"/>
      <c r="BJ78" s="35"/>
      <c r="BK78" s="24"/>
      <c r="BL78" s="24"/>
      <c r="BM78" s="137"/>
      <c r="BN78" s="21"/>
      <c r="BO78" s="162" t="s">
        <v>60</v>
      </c>
      <c r="BP78" s="162" t="s">
        <v>60</v>
      </c>
      <c r="BQ78" s="162" t="s">
        <v>60</v>
      </c>
      <c r="BR78" s="162" t="s">
        <v>60</v>
      </c>
      <c r="BS78" s="162" t="s">
        <v>60</v>
      </c>
      <c r="BT78" s="162" t="s">
        <v>60</v>
      </c>
      <c r="BU78" s="162" t="s">
        <v>60</v>
      </c>
      <c r="BV78" s="162" t="s">
        <v>60</v>
      </c>
      <c r="BW78" s="162" t="s">
        <v>60</v>
      </c>
      <c r="BX78" s="162" t="s">
        <v>60</v>
      </c>
      <c r="BY78" s="162" t="s">
        <v>60</v>
      </c>
      <c r="CD78" s="172" t="str">
        <f t="shared" si="8"/>
        <v>-</v>
      </c>
      <c r="CE78" s="171" t="str">
        <f t="shared" si="9"/>
        <v>-</v>
      </c>
      <c r="CF78" s="172" t="str">
        <f t="shared" si="10"/>
        <v>-</v>
      </c>
      <c r="CG78" s="171" t="str">
        <f t="shared" si="11"/>
        <v>-</v>
      </c>
    </row>
    <row r="79" spans="1:85" s="48" customFormat="1" x14ac:dyDescent="0.25">
      <c r="A79" s="162" t="s">
        <v>60</v>
      </c>
      <c r="B79" s="162" t="s">
        <v>60</v>
      </c>
      <c r="C79" s="24" t="s">
        <v>42</v>
      </c>
      <c r="D79" s="162" t="s">
        <v>60</v>
      </c>
      <c r="E79" s="24">
        <v>11</v>
      </c>
      <c r="F79" s="24">
        <v>3</v>
      </c>
      <c r="G79" s="162" t="s">
        <v>60</v>
      </c>
      <c r="H79" s="162" t="s">
        <v>60</v>
      </c>
      <c r="I79" s="162" t="s">
        <v>60</v>
      </c>
      <c r="J79" s="168" t="s">
        <v>60</v>
      </c>
      <c r="K79" s="18"/>
      <c r="L79" s="162" t="s">
        <v>60</v>
      </c>
      <c r="M79" s="162" t="s">
        <v>60</v>
      </c>
      <c r="N79" s="162" t="s">
        <v>60</v>
      </c>
      <c r="O79" s="162" t="s">
        <v>60</v>
      </c>
      <c r="P79" s="162" t="s">
        <v>60</v>
      </c>
      <c r="Q79" s="162" t="s">
        <v>60</v>
      </c>
      <c r="R79" s="162"/>
      <c r="S79" s="38"/>
      <c r="T79" s="38"/>
      <c r="U79" s="130"/>
      <c r="V79" s="38"/>
      <c r="W79" s="38"/>
      <c r="X79" s="38"/>
      <c r="Y79" s="130"/>
      <c r="Z79" s="38"/>
      <c r="AA79" s="38"/>
      <c r="AB79" s="38"/>
      <c r="AC79" s="131"/>
      <c r="AG79" s="131"/>
      <c r="AH79" s="162" t="s">
        <v>60</v>
      </c>
      <c r="AI79" s="35"/>
      <c r="AJ79" s="162" t="s">
        <v>60</v>
      </c>
      <c r="AK79" s="162" t="s">
        <v>60</v>
      </c>
      <c r="AL79" s="162" t="s">
        <v>60</v>
      </c>
      <c r="AM79" s="162" t="s">
        <v>60</v>
      </c>
      <c r="AN79" s="162" t="s">
        <v>60</v>
      </c>
      <c r="AO79" s="162" t="s">
        <v>60</v>
      </c>
      <c r="AP79" s="38"/>
      <c r="AQ79" s="36"/>
      <c r="AR79" s="36"/>
      <c r="AS79" s="128"/>
      <c r="AU79" s="35"/>
      <c r="AW79" s="131"/>
      <c r="AX79" s="49"/>
      <c r="AY79" s="24"/>
      <c r="AZ79" s="49"/>
      <c r="BA79" s="135"/>
      <c r="BB79" s="49"/>
      <c r="BC79" s="49"/>
      <c r="BD79" s="49"/>
      <c r="BE79" s="135"/>
      <c r="BF79" s="49"/>
      <c r="BG79" s="49"/>
      <c r="BH79" s="49"/>
      <c r="BI79" s="135"/>
      <c r="BJ79" s="35"/>
      <c r="BK79" s="24"/>
      <c r="BL79" s="24"/>
      <c r="BM79" s="137"/>
      <c r="BN79" s="21"/>
      <c r="BO79" s="162" t="s">
        <v>60</v>
      </c>
      <c r="BP79" s="162" t="s">
        <v>60</v>
      </c>
      <c r="BQ79" s="162" t="s">
        <v>60</v>
      </c>
      <c r="BR79" s="162" t="s">
        <v>60</v>
      </c>
      <c r="BS79" s="162" t="s">
        <v>60</v>
      </c>
      <c r="BT79" s="162" t="s">
        <v>60</v>
      </c>
      <c r="BU79" s="162" t="s">
        <v>60</v>
      </c>
      <c r="BV79" s="162" t="s">
        <v>60</v>
      </c>
      <c r="BW79" s="162" t="s">
        <v>60</v>
      </c>
      <c r="BX79" s="162" t="s">
        <v>60</v>
      </c>
      <c r="BY79" s="162" t="s">
        <v>60</v>
      </c>
      <c r="CD79" s="172" t="str">
        <f t="shared" si="8"/>
        <v>-</v>
      </c>
      <c r="CE79" s="171" t="str">
        <f t="shared" si="9"/>
        <v>-</v>
      </c>
      <c r="CF79" s="172" t="str">
        <f t="shared" si="10"/>
        <v>-</v>
      </c>
      <c r="CG79" s="171" t="str">
        <f t="shared" si="11"/>
        <v>-</v>
      </c>
    </row>
    <row r="80" spans="1:85" s="48" customFormat="1" x14ac:dyDescent="0.25">
      <c r="A80" s="162" t="s">
        <v>60</v>
      </c>
      <c r="B80" s="162" t="s">
        <v>60</v>
      </c>
      <c r="C80" s="24" t="s">
        <v>42</v>
      </c>
      <c r="D80" s="162" t="s">
        <v>60</v>
      </c>
      <c r="E80" s="24">
        <v>11</v>
      </c>
      <c r="F80" s="24">
        <v>4</v>
      </c>
      <c r="G80" s="162" t="s">
        <v>60</v>
      </c>
      <c r="H80" s="162" t="s">
        <v>60</v>
      </c>
      <c r="I80" s="162" t="s">
        <v>60</v>
      </c>
      <c r="J80" s="168" t="s">
        <v>60</v>
      </c>
      <c r="K80" s="18"/>
      <c r="L80" s="162" t="s">
        <v>60</v>
      </c>
      <c r="M80" s="162" t="s">
        <v>60</v>
      </c>
      <c r="N80" s="162" t="s">
        <v>60</v>
      </c>
      <c r="O80" s="162" t="s">
        <v>60</v>
      </c>
      <c r="P80" s="162" t="s">
        <v>60</v>
      </c>
      <c r="Q80" s="162" t="s">
        <v>60</v>
      </c>
      <c r="R80" s="162"/>
      <c r="S80" s="38"/>
      <c r="T80" s="38"/>
      <c r="U80" s="130"/>
      <c r="V80" s="38"/>
      <c r="W80" s="38"/>
      <c r="X80" s="38"/>
      <c r="Y80" s="130"/>
      <c r="Z80" s="38"/>
      <c r="AA80" s="38"/>
      <c r="AB80" s="38"/>
      <c r="AC80" s="131"/>
      <c r="AG80" s="131"/>
      <c r="AH80" s="162" t="s">
        <v>60</v>
      </c>
      <c r="AI80" s="35"/>
      <c r="AJ80" s="162" t="s">
        <v>60</v>
      </c>
      <c r="AK80" s="162" t="s">
        <v>60</v>
      </c>
      <c r="AL80" s="162" t="s">
        <v>60</v>
      </c>
      <c r="AM80" s="162" t="s">
        <v>60</v>
      </c>
      <c r="AN80" s="162" t="s">
        <v>60</v>
      </c>
      <c r="AO80" s="162" t="s">
        <v>60</v>
      </c>
      <c r="AP80" s="38"/>
      <c r="AQ80" s="36"/>
      <c r="AR80" s="36"/>
      <c r="AS80" s="128"/>
      <c r="AU80" s="35"/>
      <c r="AW80" s="131"/>
      <c r="AX80" s="49"/>
      <c r="AY80" s="24"/>
      <c r="AZ80" s="49"/>
      <c r="BA80" s="135"/>
      <c r="BB80" s="49"/>
      <c r="BC80" s="49"/>
      <c r="BD80" s="49"/>
      <c r="BE80" s="135"/>
      <c r="BF80" s="49"/>
      <c r="BG80" s="49"/>
      <c r="BH80" s="49"/>
      <c r="BI80" s="135"/>
      <c r="BJ80" s="35"/>
      <c r="BK80" s="24"/>
      <c r="BL80" s="24"/>
      <c r="BM80" s="137"/>
      <c r="BN80" s="21"/>
      <c r="BO80" s="162" t="s">
        <v>60</v>
      </c>
      <c r="BP80" s="162" t="s">
        <v>60</v>
      </c>
      <c r="BQ80" s="162" t="s">
        <v>60</v>
      </c>
      <c r="BR80" s="162" t="s">
        <v>60</v>
      </c>
      <c r="BS80" s="162" t="s">
        <v>60</v>
      </c>
      <c r="BT80" s="162" t="s">
        <v>60</v>
      </c>
      <c r="BU80" s="162" t="s">
        <v>60</v>
      </c>
      <c r="BV80" s="162" t="s">
        <v>60</v>
      </c>
      <c r="BW80" s="162" t="s">
        <v>60</v>
      </c>
      <c r="BX80" s="162" t="s">
        <v>60</v>
      </c>
      <c r="BY80" s="162" t="s">
        <v>60</v>
      </c>
      <c r="CD80" s="172" t="str">
        <f t="shared" si="8"/>
        <v>-</v>
      </c>
      <c r="CE80" s="171" t="str">
        <f t="shared" si="9"/>
        <v>-</v>
      </c>
      <c r="CF80" s="172" t="str">
        <f t="shared" si="10"/>
        <v>-</v>
      </c>
      <c r="CG80" s="171" t="str">
        <f t="shared" si="11"/>
        <v>-</v>
      </c>
    </row>
    <row r="81" spans="1:85" s="48" customFormat="1" x14ac:dyDescent="0.25">
      <c r="A81" s="162" t="s">
        <v>60</v>
      </c>
      <c r="B81" s="162" t="s">
        <v>60</v>
      </c>
      <c r="C81" s="24" t="s">
        <v>42</v>
      </c>
      <c r="D81" s="162" t="s">
        <v>60</v>
      </c>
      <c r="E81" s="24">
        <v>11</v>
      </c>
      <c r="F81" s="24">
        <v>5</v>
      </c>
      <c r="G81" s="162" t="s">
        <v>60</v>
      </c>
      <c r="H81" s="162" t="s">
        <v>60</v>
      </c>
      <c r="I81" s="162" t="s">
        <v>60</v>
      </c>
      <c r="J81" s="168" t="s">
        <v>60</v>
      </c>
      <c r="K81" s="18"/>
      <c r="L81" s="162" t="s">
        <v>60</v>
      </c>
      <c r="M81" s="162" t="s">
        <v>60</v>
      </c>
      <c r="N81" s="162" t="s">
        <v>60</v>
      </c>
      <c r="O81" s="162" t="s">
        <v>60</v>
      </c>
      <c r="P81" s="162" t="s">
        <v>60</v>
      </c>
      <c r="Q81" s="162" t="s">
        <v>60</v>
      </c>
      <c r="R81" s="162"/>
      <c r="S81" s="38"/>
      <c r="T81" s="38"/>
      <c r="U81" s="130"/>
      <c r="V81" s="38"/>
      <c r="W81" s="38"/>
      <c r="X81" s="38"/>
      <c r="Y81" s="130"/>
      <c r="Z81" s="38"/>
      <c r="AA81" s="38"/>
      <c r="AB81" s="38"/>
      <c r="AC81" s="131"/>
      <c r="AG81" s="131"/>
      <c r="AH81" s="162" t="s">
        <v>60</v>
      </c>
      <c r="AI81" s="35"/>
      <c r="AJ81" s="162" t="s">
        <v>60</v>
      </c>
      <c r="AK81" s="162" t="s">
        <v>60</v>
      </c>
      <c r="AL81" s="162" t="s">
        <v>60</v>
      </c>
      <c r="AM81" s="162" t="s">
        <v>60</v>
      </c>
      <c r="AN81" s="162" t="s">
        <v>60</v>
      </c>
      <c r="AO81" s="162" t="s">
        <v>60</v>
      </c>
      <c r="AP81" s="38"/>
      <c r="AQ81" s="38"/>
      <c r="AR81" s="38"/>
      <c r="AS81" s="128"/>
      <c r="AT81" s="38"/>
      <c r="AU81" s="35"/>
      <c r="AW81" s="131"/>
      <c r="AX81" s="49"/>
      <c r="AY81" s="40"/>
      <c r="AZ81" s="52"/>
      <c r="BA81" s="135"/>
      <c r="BB81" s="49"/>
      <c r="BC81" s="49"/>
      <c r="BD81" s="49"/>
      <c r="BE81" s="135"/>
      <c r="BF81" s="49"/>
      <c r="BG81" s="49"/>
      <c r="BH81" s="49"/>
      <c r="BI81" s="135"/>
      <c r="BJ81" s="35"/>
      <c r="BK81" s="24"/>
      <c r="BL81" s="24"/>
      <c r="BM81" s="137"/>
      <c r="BN81" s="21"/>
      <c r="BO81" s="162" t="s">
        <v>60</v>
      </c>
      <c r="BP81" s="162" t="s">
        <v>60</v>
      </c>
      <c r="BQ81" s="162" t="s">
        <v>60</v>
      </c>
      <c r="BR81" s="162" t="s">
        <v>60</v>
      </c>
      <c r="BS81" s="162" t="s">
        <v>60</v>
      </c>
      <c r="BT81" s="162" t="s">
        <v>60</v>
      </c>
      <c r="BU81" s="162" t="s">
        <v>60</v>
      </c>
      <c r="BV81" s="162" t="s">
        <v>60</v>
      </c>
      <c r="BW81" s="162" t="s">
        <v>60</v>
      </c>
      <c r="BX81" s="162" t="s">
        <v>60</v>
      </c>
      <c r="BY81" s="162" t="s">
        <v>60</v>
      </c>
      <c r="CD81" s="172" t="str">
        <f t="shared" si="8"/>
        <v>-</v>
      </c>
      <c r="CE81" s="171" t="str">
        <f t="shared" si="9"/>
        <v>-</v>
      </c>
      <c r="CF81" s="172" t="str">
        <f t="shared" si="10"/>
        <v>-</v>
      </c>
      <c r="CG81" s="171" t="str">
        <f t="shared" si="11"/>
        <v>-</v>
      </c>
    </row>
    <row r="82" spans="1:85" s="48" customFormat="1" x14ac:dyDescent="0.25">
      <c r="A82" s="162" t="s">
        <v>60</v>
      </c>
      <c r="B82" s="162" t="s">
        <v>60</v>
      </c>
      <c r="C82" s="24" t="s">
        <v>42</v>
      </c>
      <c r="D82" s="162" t="s">
        <v>60</v>
      </c>
      <c r="E82" s="24">
        <v>11</v>
      </c>
      <c r="F82" s="24">
        <v>6</v>
      </c>
      <c r="G82" s="162" t="s">
        <v>60</v>
      </c>
      <c r="H82" s="162" t="s">
        <v>60</v>
      </c>
      <c r="I82" s="162" t="s">
        <v>60</v>
      </c>
      <c r="J82" s="168" t="s">
        <v>60</v>
      </c>
      <c r="K82" s="18"/>
      <c r="L82" s="162" t="s">
        <v>60</v>
      </c>
      <c r="M82" s="162" t="s">
        <v>60</v>
      </c>
      <c r="N82" s="162" t="s">
        <v>60</v>
      </c>
      <c r="O82" s="162" t="s">
        <v>60</v>
      </c>
      <c r="P82" s="162" t="s">
        <v>60</v>
      </c>
      <c r="Q82" s="162" t="s">
        <v>60</v>
      </c>
      <c r="R82" s="162"/>
      <c r="S82" s="24"/>
      <c r="T82" s="24"/>
      <c r="U82" s="137"/>
      <c r="V82" s="24"/>
      <c r="W82" s="24"/>
      <c r="X82" s="24"/>
      <c r="Y82" s="137"/>
      <c r="Z82" s="24"/>
      <c r="AA82" s="24"/>
      <c r="AB82" s="24"/>
      <c r="AC82" s="131"/>
      <c r="AG82" s="131"/>
      <c r="AH82" s="162" t="s">
        <v>60</v>
      </c>
      <c r="AI82" s="35"/>
      <c r="AJ82" s="162" t="s">
        <v>60</v>
      </c>
      <c r="AK82" s="162" t="s">
        <v>60</v>
      </c>
      <c r="AL82" s="162" t="s">
        <v>60</v>
      </c>
      <c r="AM82" s="162" t="s">
        <v>60</v>
      </c>
      <c r="AN82" s="162" t="s">
        <v>60</v>
      </c>
      <c r="AO82" s="162" t="s">
        <v>60</v>
      </c>
      <c r="AP82" s="24"/>
      <c r="AQ82" s="36"/>
      <c r="AR82" s="36"/>
      <c r="AS82" s="128"/>
      <c r="AT82" s="36"/>
      <c r="AU82" s="35"/>
      <c r="AW82" s="131"/>
      <c r="AX82" s="49"/>
      <c r="AY82" s="24"/>
      <c r="AZ82" s="49"/>
      <c r="BA82" s="135"/>
      <c r="BB82" s="49"/>
      <c r="BC82" s="49"/>
      <c r="BD82" s="49"/>
      <c r="BE82" s="135"/>
      <c r="BF82" s="49"/>
      <c r="BG82" s="49"/>
      <c r="BH82" s="49"/>
      <c r="BI82" s="135"/>
      <c r="BJ82" s="35"/>
      <c r="BK82" s="24"/>
      <c r="BL82" s="24"/>
      <c r="BM82" s="137"/>
      <c r="BN82" s="21"/>
      <c r="BO82" s="162" t="s">
        <v>60</v>
      </c>
      <c r="BP82" s="162" t="s">
        <v>60</v>
      </c>
      <c r="BQ82" s="162" t="s">
        <v>60</v>
      </c>
      <c r="BR82" s="162" t="s">
        <v>60</v>
      </c>
      <c r="BS82" s="162" t="s">
        <v>60</v>
      </c>
      <c r="BT82" s="162" t="s">
        <v>60</v>
      </c>
      <c r="BU82" s="162" t="s">
        <v>60</v>
      </c>
      <c r="BV82" s="162" t="s">
        <v>60</v>
      </c>
      <c r="BW82" s="162" t="s">
        <v>60</v>
      </c>
      <c r="BX82" s="162" t="s">
        <v>60</v>
      </c>
      <c r="BY82" s="162" t="s">
        <v>60</v>
      </c>
      <c r="CD82" s="172" t="str">
        <f t="shared" si="8"/>
        <v>-</v>
      </c>
      <c r="CE82" s="171" t="str">
        <f t="shared" si="9"/>
        <v>-</v>
      </c>
      <c r="CF82" s="172" t="str">
        <f t="shared" si="10"/>
        <v>-</v>
      </c>
      <c r="CG82" s="171" t="str">
        <f t="shared" si="11"/>
        <v>-</v>
      </c>
    </row>
    <row r="83" spans="1:85" s="56" customFormat="1" x14ac:dyDescent="0.25">
      <c r="A83" s="161" t="s">
        <v>60</v>
      </c>
      <c r="B83" s="161" t="s">
        <v>60</v>
      </c>
      <c r="C83" s="57" t="s">
        <v>42</v>
      </c>
      <c r="D83" s="161" t="s">
        <v>60</v>
      </c>
      <c r="E83" s="57">
        <v>11</v>
      </c>
      <c r="F83" s="57">
        <v>7</v>
      </c>
      <c r="G83" s="161" t="s">
        <v>60</v>
      </c>
      <c r="H83" s="161" t="s">
        <v>60</v>
      </c>
      <c r="I83" s="161" t="s">
        <v>60</v>
      </c>
      <c r="J83" s="169" t="s">
        <v>60</v>
      </c>
      <c r="K83" s="19"/>
      <c r="L83" s="161" t="s">
        <v>60</v>
      </c>
      <c r="M83" s="161" t="s">
        <v>60</v>
      </c>
      <c r="N83" s="161" t="s">
        <v>60</v>
      </c>
      <c r="O83" s="161" t="s">
        <v>60</v>
      </c>
      <c r="P83" s="161" t="s">
        <v>60</v>
      </c>
      <c r="Q83" s="161" t="s">
        <v>60</v>
      </c>
      <c r="R83" s="161"/>
      <c r="S83" s="57"/>
      <c r="T83" s="57"/>
      <c r="U83" s="138"/>
      <c r="V83" s="57"/>
      <c r="W83" s="57"/>
      <c r="X83" s="57"/>
      <c r="Y83" s="138"/>
      <c r="Z83" s="57"/>
      <c r="AA83" s="57"/>
      <c r="AB83" s="57"/>
      <c r="AC83" s="129"/>
      <c r="AG83" s="129"/>
      <c r="AH83" s="161" t="s">
        <v>60</v>
      </c>
      <c r="AI83" s="19"/>
      <c r="AJ83" s="161" t="s">
        <v>60</v>
      </c>
      <c r="AK83" s="161" t="s">
        <v>60</v>
      </c>
      <c r="AL83" s="161" t="s">
        <v>60</v>
      </c>
      <c r="AM83" s="161" t="s">
        <v>60</v>
      </c>
      <c r="AN83" s="161" t="s">
        <v>60</v>
      </c>
      <c r="AO83" s="161" t="s">
        <v>60</v>
      </c>
      <c r="AP83" s="57"/>
      <c r="AS83" s="129"/>
      <c r="AU83" s="19"/>
      <c r="AW83" s="129"/>
      <c r="AX83" s="59"/>
      <c r="AY83" s="57"/>
      <c r="AZ83" s="59"/>
      <c r="BA83" s="136"/>
      <c r="BB83" s="59"/>
      <c r="BC83" s="59"/>
      <c r="BD83" s="59"/>
      <c r="BE83" s="136"/>
      <c r="BF83" s="59"/>
      <c r="BG83" s="59"/>
      <c r="BH83" s="59"/>
      <c r="BI83" s="136"/>
      <c r="BJ83" s="19"/>
      <c r="BK83" s="57"/>
      <c r="BL83" s="57"/>
      <c r="BM83" s="138"/>
      <c r="BN83" s="58"/>
      <c r="BO83" s="161" t="s">
        <v>60</v>
      </c>
      <c r="BP83" s="161" t="s">
        <v>60</v>
      </c>
      <c r="BQ83" s="161" t="s">
        <v>60</v>
      </c>
      <c r="BR83" s="161" t="s">
        <v>60</v>
      </c>
      <c r="BS83" s="161" t="s">
        <v>60</v>
      </c>
      <c r="BT83" s="161" t="s">
        <v>60</v>
      </c>
      <c r="BU83" s="161" t="s">
        <v>60</v>
      </c>
      <c r="BV83" s="161" t="s">
        <v>60</v>
      </c>
      <c r="BW83" s="161" t="s">
        <v>60</v>
      </c>
      <c r="BX83" s="161" t="s">
        <v>60</v>
      </c>
      <c r="BY83" s="160" t="s">
        <v>60</v>
      </c>
      <c r="CD83" s="172" t="str">
        <f t="shared" si="8"/>
        <v>-</v>
      </c>
      <c r="CE83" s="171" t="str">
        <f t="shared" si="9"/>
        <v>-</v>
      </c>
      <c r="CF83" s="172" t="str">
        <f t="shared" si="10"/>
        <v>-</v>
      </c>
      <c r="CG83" s="171" t="str">
        <f t="shared" si="11"/>
        <v>-</v>
      </c>
    </row>
    <row r="84" spans="1:85" s="48" customFormat="1" x14ac:dyDescent="0.25">
      <c r="A84" s="162" t="s">
        <v>60</v>
      </c>
      <c r="B84" s="164" t="s">
        <v>60</v>
      </c>
      <c r="C84" s="24" t="s">
        <v>42</v>
      </c>
      <c r="D84" s="24" t="s">
        <v>60</v>
      </c>
      <c r="E84" s="24">
        <v>12</v>
      </c>
      <c r="F84" s="24">
        <v>1</v>
      </c>
      <c r="G84" s="24" t="s">
        <v>60</v>
      </c>
      <c r="H84" s="24" t="s">
        <v>60</v>
      </c>
      <c r="I84" s="24" t="s">
        <v>60</v>
      </c>
      <c r="J84" s="20" t="s">
        <v>60</v>
      </c>
      <c r="K84" s="18"/>
      <c r="L84" s="24" t="s">
        <v>60</v>
      </c>
      <c r="M84" s="24" t="s">
        <v>60</v>
      </c>
      <c r="N84" s="24" t="s">
        <v>60</v>
      </c>
      <c r="O84" s="24" t="s">
        <v>60</v>
      </c>
      <c r="P84" s="24" t="s">
        <v>60</v>
      </c>
      <c r="Q84" s="24" t="s">
        <v>60</v>
      </c>
      <c r="R84" s="24"/>
      <c r="S84" s="24"/>
      <c r="T84" s="24"/>
      <c r="U84" s="137"/>
      <c r="V84" s="24"/>
      <c r="W84" s="24"/>
      <c r="X84" s="24"/>
      <c r="Y84" s="137"/>
      <c r="Z84" s="24"/>
      <c r="AA84" s="24"/>
      <c r="AB84" s="24"/>
      <c r="AC84" s="131"/>
      <c r="AG84" s="131"/>
      <c r="AH84" s="24" t="s">
        <v>60</v>
      </c>
      <c r="AI84" s="35"/>
      <c r="AJ84" s="24" t="s">
        <v>60</v>
      </c>
      <c r="AK84" s="24" t="s">
        <v>60</v>
      </c>
      <c r="AL84" s="24" t="s">
        <v>60</v>
      </c>
      <c r="AM84" s="24" t="s">
        <v>60</v>
      </c>
      <c r="AN84" s="24" t="s">
        <v>60</v>
      </c>
      <c r="AO84" s="24" t="s">
        <v>60</v>
      </c>
      <c r="AP84" s="24"/>
      <c r="AQ84" s="36"/>
      <c r="AR84" s="36"/>
      <c r="AS84" s="128"/>
      <c r="AU84" s="35"/>
      <c r="AW84" s="131"/>
      <c r="AX84" s="49"/>
      <c r="AY84" s="24"/>
      <c r="AZ84" s="49"/>
      <c r="BA84" s="135"/>
      <c r="BB84" s="49"/>
      <c r="BC84" s="49"/>
      <c r="BD84" s="49"/>
      <c r="BE84" s="135"/>
      <c r="BF84" s="49"/>
      <c r="BG84" s="49"/>
      <c r="BH84" s="49"/>
      <c r="BI84" s="135"/>
      <c r="BJ84" s="35"/>
      <c r="BK84" s="24"/>
      <c r="BL84" s="24"/>
      <c r="BM84" s="137"/>
      <c r="BN84" s="21"/>
      <c r="BO84" s="24" t="s">
        <v>60</v>
      </c>
      <c r="BP84" s="24" t="s">
        <v>60</v>
      </c>
      <c r="BQ84" s="24" t="s">
        <v>60</v>
      </c>
      <c r="BR84" s="24" t="s">
        <v>60</v>
      </c>
      <c r="BS84" s="24" t="s">
        <v>60</v>
      </c>
      <c r="BT84" s="24" t="s">
        <v>60</v>
      </c>
      <c r="BU84" s="24" t="s">
        <v>60</v>
      </c>
      <c r="BV84" s="24" t="s">
        <v>60</v>
      </c>
      <c r="BW84" s="24" t="s">
        <v>60</v>
      </c>
      <c r="BX84" s="24" t="s">
        <v>60</v>
      </c>
      <c r="BY84" s="167" t="s">
        <v>60</v>
      </c>
      <c r="CD84" s="172" t="str">
        <f t="shared" si="8"/>
        <v>-</v>
      </c>
      <c r="CE84" s="171" t="str">
        <f t="shared" si="9"/>
        <v>-</v>
      </c>
      <c r="CF84" s="172" t="str">
        <f t="shared" si="10"/>
        <v>-</v>
      </c>
      <c r="CG84" s="171" t="str">
        <f t="shared" si="11"/>
        <v>-</v>
      </c>
    </row>
    <row r="85" spans="1:85" s="48" customFormat="1" x14ac:dyDescent="0.25">
      <c r="A85" s="162" t="s">
        <v>60</v>
      </c>
      <c r="B85" s="164" t="s">
        <v>60</v>
      </c>
      <c r="C85" s="24" t="s">
        <v>42</v>
      </c>
      <c r="D85" s="24" t="s">
        <v>60</v>
      </c>
      <c r="E85" s="24">
        <v>12</v>
      </c>
      <c r="F85" s="24">
        <v>2</v>
      </c>
      <c r="G85" s="24" t="s">
        <v>60</v>
      </c>
      <c r="H85" s="24" t="s">
        <v>60</v>
      </c>
      <c r="I85" s="24" t="s">
        <v>60</v>
      </c>
      <c r="J85" s="20" t="s">
        <v>60</v>
      </c>
      <c r="K85" s="18"/>
      <c r="L85" s="24" t="s">
        <v>60</v>
      </c>
      <c r="M85" s="24" t="s">
        <v>60</v>
      </c>
      <c r="N85" s="24" t="s">
        <v>60</v>
      </c>
      <c r="O85" s="24" t="s">
        <v>60</v>
      </c>
      <c r="P85" s="24" t="s">
        <v>60</v>
      </c>
      <c r="Q85" s="24" t="s">
        <v>60</v>
      </c>
      <c r="R85" s="24"/>
      <c r="S85" s="24"/>
      <c r="T85" s="24"/>
      <c r="U85" s="137"/>
      <c r="V85" s="24"/>
      <c r="W85" s="24"/>
      <c r="X85" s="24"/>
      <c r="Y85" s="137"/>
      <c r="Z85" s="24"/>
      <c r="AA85" s="24"/>
      <c r="AB85" s="24"/>
      <c r="AC85" s="131"/>
      <c r="AG85" s="131"/>
      <c r="AH85" s="24" t="s">
        <v>60</v>
      </c>
      <c r="AI85" s="35"/>
      <c r="AJ85" s="24" t="s">
        <v>60</v>
      </c>
      <c r="AK85" s="24" t="s">
        <v>60</v>
      </c>
      <c r="AL85" s="24" t="s">
        <v>60</v>
      </c>
      <c r="AM85" s="24" t="s">
        <v>60</v>
      </c>
      <c r="AN85" s="24" t="s">
        <v>60</v>
      </c>
      <c r="AO85" s="24" t="s">
        <v>60</v>
      </c>
      <c r="AP85" s="24"/>
      <c r="AQ85" s="36"/>
      <c r="AR85" s="36"/>
      <c r="AS85" s="128"/>
      <c r="AU85" s="35"/>
      <c r="AW85" s="131"/>
      <c r="AX85" s="49"/>
      <c r="AY85" s="24"/>
      <c r="AZ85" s="49"/>
      <c r="BA85" s="135"/>
      <c r="BB85" s="49"/>
      <c r="BC85" s="49"/>
      <c r="BD85" s="49"/>
      <c r="BE85" s="135"/>
      <c r="BF85" s="49"/>
      <c r="BG85" s="49"/>
      <c r="BH85" s="49"/>
      <c r="BI85" s="135"/>
      <c r="BJ85" s="35"/>
      <c r="BK85" s="24"/>
      <c r="BL85" s="24"/>
      <c r="BM85" s="137"/>
      <c r="BN85" s="21"/>
      <c r="BO85" s="24" t="s">
        <v>60</v>
      </c>
      <c r="BP85" s="24" t="s">
        <v>60</v>
      </c>
      <c r="BQ85" s="24" t="s">
        <v>60</v>
      </c>
      <c r="BR85" s="24" t="s">
        <v>60</v>
      </c>
      <c r="BS85" s="24" t="s">
        <v>60</v>
      </c>
      <c r="BT85" s="24" t="s">
        <v>60</v>
      </c>
      <c r="BU85" s="24" t="s">
        <v>60</v>
      </c>
      <c r="BV85" s="24" t="s">
        <v>60</v>
      </c>
      <c r="BW85" s="24" t="s">
        <v>60</v>
      </c>
      <c r="BX85" s="24" t="s">
        <v>60</v>
      </c>
      <c r="BY85" s="160" t="s">
        <v>60</v>
      </c>
      <c r="CD85" s="172" t="str">
        <f t="shared" si="8"/>
        <v>-</v>
      </c>
      <c r="CE85" s="171" t="str">
        <f t="shared" si="9"/>
        <v>-</v>
      </c>
      <c r="CF85" s="172" t="str">
        <f t="shared" si="10"/>
        <v>-</v>
      </c>
      <c r="CG85" s="171" t="str">
        <f t="shared" si="11"/>
        <v>-</v>
      </c>
    </row>
    <row r="86" spans="1:85" s="48" customFormat="1" x14ac:dyDescent="0.25">
      <c r="A86" s="162" t="s">
        <v>60</v>
      </c>
      <c r="B86" s="164" t="s">
        <v>60</v>
      </c>
      <c r="C86" s="24" t="s">
        <v>42</v>
      </c>
      <c r="D86" s="24" t="s">
        <v>60</v>
      </c>
      <c r="E86" s="24">
        <v>12</v>
      </c>
      <c r="F86" s="24">
        <v>3</v>
      </c>
      <c r="G86" s="24" t="s">
        <v>60</v>
      </c>
      <c r="H86" s="24" t="s">
        <v>60</v>
      </c>
      <c r="I86" s="24" t="s">
        <v>60</v>
      </c>
      <c r="J86" s="20" t="s">
        <v>60</v>
      </c>
      <c r="K86" s="18"/>
      <c r="L86" s="24" t="s">
        <v>60</v>
      </c>
      <c r="M86" s="24" t="s">
        <v>60</v>
      </c>
      <c r="N86" s="24" t="s">
        <v>60</v>
      </c>
      <c r="O86" s="24" t="s">
        <v>60</v>
      </c>
      <c r="P86" s="24" t="s">
        <v>60</v>
      </c>
      <c r="Q86" s="24" t="s">
        <v>60</v>
      </c>
      <c r="R86" s="24"/>
      <c r="S86" s="24"/>
      <c r="T86" s="24"/>
      <c r="U86" s="137"/>
      <c r="V86" s="24"/>
      <c r="W86" s="24"/>
      <c r="X86" s="24"/>
      <c r="Y86" s="137"/>
      <c r="Z86" s="24"/>
      <c r="AA86" s="24"/>
      <c r="AB86" s="24"/>
      <c r="AC86" s="131"/>
      <c r="AG86" s="131"/>
      <c r="AH86" s="24" t="s">
        <v>60</v>
      </c>
      <c r="AI86" s="35"/>
      <c r="AJ86" s="24" t="s">
        <v>60</v>
      </c>
      <c r="AK86" s="24" t="s">
        <v>60</v>
      </c>
      <c r="AL86" s="24" t="s">
        <v>60</v>
      </c>
      <c r="AM86" s="24" t="s">
        <v>60</v>
      </c>
      <c r="AN86" s="24" t="s">
        <v>60</v>
      </c>
      <c r="AO86" s="24" t="s">
        <v>60</v>
      </c>
      <c r="AP86" s="24"/>
      <c r="AQ86" s="36"/>
      <c r="AR86" s="36"/>
      <c r="AS86" s="128"/>
      <c r="AU86" s="35"/>
      <c r="AW86" s="131"/>
      <c r="AX86" s="49"/>
      <c r="AY86" s="24"/>
      <c r="AZ86" s="49"/>
      <c r="BA86" s="135"/>
      <c r="BB86" s="49"/>
      <c r="BC86" s="49"/>
      <c r="BD86" s="49"/>
      <c r="BE86" s="135"/>
      <c r="BF86" s="49"/>
      <c r="BG86" s="49"/>
      <c r="BH86" s="49"/>
      <c r="BI86" s="135"/>
      <c r="BJ86" s="35"/>
      <c r="BK86" s="24"/>
      <c r="BL86" s="24"/>
      <c r="BM86" s="137"/>
      <c r="BN86" s="21"/>
      <c r="BO86" s="24" t="s">
        <v>60</v>
      </c>
      <c r="BP86" s="24" t="s">
        <v>60</v>
      </c>
      <c r="BQ86" s="24" t="s">
        <v>60</v>
      </c>
      <c r="BR86" s="24" t="s">
        <v>60</v>
      </c>
      <c r="BS86" s="24" t="s">
        <v>60</v>
      </c>
      <c r="BT86" s="24" t="s">
        <v>60</v>
      </c>
      <c r="BU86" s="24" t="s">
        <v>60</v>
      </c>
      <c r="BV86" s="24" t="s">
        <v>60</v>
      </c>
      <c r="BW86" s="24" t="s">
        <v>60</v>
      </c>
      <c r="BX86" s="24" t="s">
        <v>60</v>
      </c>
      <c r="BY86" s="160" t="s">
        <v>60</v>
      </c>
      <c r="CD86" s="172" t="str">
        <f t="shared" si="8"/>
        <v>-</v>
      </c>
      <c r="CE86" s="171" t="str">
        <f t="shared" si="9"/>
        <v>-</v>
      </c>
      <c r="CF86" s="172" t="str">
        <f t="shared" si="10"/>
        <v>-</v>
      </c>
      <c r="CG86" s="171" t="str">
        <f t="shared" si="11"/>
        <v>-</v>
      </c>
    </row>
    <row r="87" spans="1:85" s="48" customFormat="1" x14ac:dyDescent="0.25">
      <c r="A87" s="162" t="s">
        <v>60</v>
      </c>
      <c r="B87" s="164" t="s">
        <v>60</v>
      </c>
      <c r="C87" s="24" t="s">
        <v>42</v>
      </c>
      <c r="D87" s="24" t="s">
        <v>60</v>
      </c>
      <c r="E87" s="24">
        <v>12</v>
      </c>
      <c r="F87" s="24">
        <v>4</v>
      </c>
      <c r="G87" s="24" t="s">
        <v>60</v>
      </c>
      <c r="H87" s="24" t="s">
        <v>60</v>
      </c>
      <c r="I87" s="24" t="s">
        <v>60</v>
      </c>
      <c r="J87" s="20" t="s">
        <v>60</v>
      </c>
      <c r="K87" s="18"/>
      <c r="L87" s="24" t="s">
        <v>60</v>
      </c>
      <c r="M87" s="24" t="s">
        <v>60</v>
      </c>
      <c r="N87" s="24" t="s">
        <v>60</v>
      </c>
      <c r="O87" s="24" t="s">
        <v>60</v>
      </c>
      <c r="P87" s="24" t="s">
        <v>60</v>
      </c>
      <c r="Q87" s="24" t="s">
        <v>60</v>
      </c>
      <c r="R87" s="24"/>
      <c r="S87" s="24"/>
      <c r="T87" s="24"/>
      <c r="U87" s="137"/>
      <c r="V87" s="24"/>
      <c r="W87" s="24"/>
      <c r="X87" s="24"/>
      <c r="Y87" s="137"/>
      <c r="Z87" s="24"/>
      <c r="AA87" s="24"/>
      <c r="AB87" s="24"/>
      <c r="AC87" s="131"/>
      <c r="AG87" s="131"/>
      <c r="AH87" s="24" t="s">
        <v>60</v>
      </c>
      <c r="AI87" s="35"/>
      <c r="AJ87" s="24" t="s">
        <v>60</v>
      </c>
      <c r="AK87" s="24" t="s">
        <v>60</v>
      </c>
      <c r="AL87" s="24" t="s">
        <v>60</v>
      </c>
      <c r="AM87" s="24" t="s">
        <v>60</v>
      </c>
      <c r="AN87" s="24" t="s">
        <v>60</v>
      </c>
      <c r="AO87" s="24" t="s">
        <v>60</v>
      </c>
      <c r="AP87" s="24"/>
      <c r="AQ87" s="36"/>
      <c r="AR87" s="36"/>
      <c r="AS87" s="128"/>
      <c r="AU87" s="35"/>
      <c r="AW87" s="131"/>
      <c r="AX87" s="49"/>
      <c r="AY87" s="24"/>
      <c r="AZ87" s="49"/>
      <c r="BA87" s="135"/>
      <c r="BB87" s="49"/>
      <c r="BC87" s="49"/>
      <c r="BD87" s="49"/>
      <c r="BE87" s="135"/>
      <c r="BF87" s="49"/>
      <c r="BG87" s="49"/>
      <c r="BH87" s="49"/>
      <c r="BI87" s="135"/>
      <c r="BJ87" s="35"/>
      <c r="BK87" s="24"/>
      <c r="BL87" s="24"/>
      <c r="BM87" s="137"/>
      <c r="BN87" s="21"/>
      <c r="BO87" s="24" t="s">
        <v>60</v>
      </c>
      <c r="BP87" s="24" t="s">
        <v>60</v>
      </c>
      <c r="BQ87" s="24" t="s">
        <v>60</v>
      </c>
      <c r="BR87" s="24" t="s">
        <v>60</v>
      </c>
      <c r="BS87" s="24" t="s">
        <v>60</v>
      </c>
      <c r="BT87" s="24" t="s">
        <v>60</v>
      </c>
      <c r="BU87" s="24" t="s">
        <v>60</v>
      </c>
      <c r="BV87" s="24" t="s">
        <v>60</v>
      </c>
      <c r="BW87" s="24" t="s">
        <v>60</v>
      </c>
      <c r="BX87" s="24" t="s">
        <v>60</v>
      </c>
      <c r="BY87" s="160" t="s">
        <v>60</v>
      </c>
      <c r="CD87" s="172" t="str">
        <f t="shared" si="8"/>
        <v>-</v>
      </c>
      <c r="CE87" s="171" t="str">
        <f t="shared" si="9"/>
        <v>-</v>
      </c>
      <c r="CF87" s="172" t="str">
        <f t="shared" si="10"/>
        <v>-</v>
      </c>
      <c r="CG87" s="171" t="str">
        <f t="shared" si="11"/>
        <v>-</v>
      </c>
    </row>
    <row r="88" spans="1:85" s="48" customFormat="1" x14ac:dyDescent="0.25">
      <c r="A88" s="162" t="s">
        <v>60</v>
      </c>
      <c r="B88" s="164" t="s">
        <v>60</v>
      </c>
      <c r="C88" s="24" t="s">
        <v>42</v>
      </c>
      <c r="D88" s="24" t="s">
        <v>60</v>
      </c>
      <c r="E88" s="24">
        <v>12</v>
      </c>
      <c r="F88" s="24">
        <v>5</v>
      </c>
      <c r="G88" s="24" t="s">
        <v>60</v>
      </c>
      <c r="H88" s="24" t="s">
        <v>60</v>
      </c>
      <c r="I88" s="24" t="s">
        <v>60</v>
      </c>
      <c r="J88" s="20" t="s">
        <v>60</v>
      </c>
      <c r="K88" s="18"/>
      <c r="L88" s="24" t="s">
        <v>60</v>
      </c>
      <c r="M88" s="24" t="s">
        <v>60</v>
      </c>
      <c r="N88" s="24" t="s">
        <v>60</v>
      </c>
      <c r="O88" s="24" t="s">
        <v>60</v>
      </c>
      <c r="P88" s="24" t="s">
        <v>60</v>
      </c>
      <c r="Q88" s="24" t="s">
        <v>60</v>
      </c>
      <c r="R88" s="24"/>
      <c r="S88" s="24"/>
      <c r="T88" s="24"/>
      <c r="U88" s="137"/>
      <c r="V88" s="24"/>
      <c r="W88" s="24"/>
      <c r="X88" s="24"/>
      <c r="Y88" s="137"/>
      <c r="Z88" s="24"/>
      <c r="AA88" s="24"/>
      <c r="AB88" s="24"/>
      <c r="AC88" s="131"/>
      <c r="AG88" s="131"/>
      <c r="AH88" s="24" t="s">
        <v>60</v>
      </c>
      <c r="AI88" s="35"/>
      <c r="AJ88" s="24" t="s">
        <v>60</v>
      </c>
      <c r="AK88" s="24" t="s">
        <v>60</v>
      </c>
      <c r="AL88" s="24" t="s">
        <v>60</v>
      </c>
      <c r="AM88" s="24" t="s">
        <v>60</v>
      </c>
      <c r="AN88" s="24" t="s">
        <v>60</v>
      </c>
      <c r="AO88" s="24" t="s">
        <v>60</v>
      </c>
      <c r="AP88" s="24"/>
      <c r="AQ88" s="36"/>
      <c r="AR88" s="36"/>
      <c r="AS88" s="128"/>
      <c r="AT88" s="36"/>
      <c r="AU88" s="35"/>
      <c r="AW88" s="131"/>
      <c r="AX88" s="49"/>
      <c r="AY88" s="24"/>
      <c r="AZ88" s="52"/>
      <c r="BA88" s="135"/>
      <c r="BB88" s="49"/>
      <c r="BC88" s="49"/>
      <c r="BD88" s="49"/>
      <c r="BE88" s="135"/>
      <c r="BF88" s="49"/>
      <c r="BG88" s="49"/>
      <c r="BH88" s="49"/>
      <c r="BI88" s="135"/>
      <c r="BJ88" s="35"/>
      <c r="BK88" s="24"/>
      <c r="BL88" s="24"/>
      <c r="BM88" s="137"/>
      <c r="BN88" s="21"/>
      <c r="BO88" s="24" t="s">
        <v>60</v>
      </c>
      <c r="BP88" s="24" t="s">
        <v>60</v>
      </c>
      <c r="BQ88" s="24" t="s">
        <v>60</v>
      </c>
      <c r="BR88" s="24" t="s">
        <v>60</v>
      </c>
      <c r="BS88" s="24" t="s">
        <v>60</v>
      </c>
      <c r="BT88" s="24" t="s">
        <v>60</v>
      </c>
      <c r="BU88" s="24" t="s">
        <v>60</v>
      </c>
      <c r="BV88" s="24" t="s">
        <v>60</v>
      </c>
      <c r="BW88" s="24" t="s">
        <v>60</v>
      </c>
      <c r="BX88" s="24" t="s">
        <v>60</v>
      </c>
      <c r="BY88" s="160" t="s">
        <v>60</v>
      </c>
      <c r="CD88" s="172" t="str">
        <f t="shared" si="8"/>
        <v>-</v>
      </c>
      <c r="CE88" s="171" t="str">
        <f t="shared" si="9"/>
        <v>-</v>
      </c>
      <c r="CF88" s="172" t="str">
        <f t="shared" si="10"/>
        <v>-</v>
      </c>
      <c r="CG88" s="171" t="str">
        <f t="shared" si="11"/>
        <v>-</v>
      </c>
    </row>
    <row r="89" spans="1:85" s="48" customFormat="1" x14ac:dyDescent="0.25">
      <c r="A89" s="162" t="s">
        <v>60</v>
      </c>
      <c r="B89" s="164" t="s">
        <v>60</v>
      </c>
      <c r="C89" s="24" t="s">
        <v>42</v>
      </c>
      <c r="D89" s="24" t="s">
        <v>60</v>
      </c>
      <c r="E89" s="24">
        <v>12</v>
      </c>
      <c r="F89" s="24">
        <v>6</v>
      </c>
      <c r="G89" s="24" t="s">
        <v>60</v>
      </c>
      <c r="H89" s="24" t="s">
        <v>60</v>
      </c>
      <c r="I89" s="24" t="s">
        <v>60</v>
      </c>
      <c r="J89" s="20" t="s">
        <v>60</v>
      </c>
      <c r="K89" s="18"/>
      <c r="L89" s="24" t="s">
        <v>60</v>
      </c>
      <c r="M89" s="24" t="s">
        <v>60</v>
      </c>
      <c r="N89" s="24" t="s">
        <v>60</v>
      </c>
      <c r="O89" s="24" t="s">
        <v>60</v>
      </c>
      <c r="P89" s="24" t="s">
        <v>60</v>
      </c>
      <c r="Q89" s="24" t="s">
        <v>60</v>
      </c>
      <c r="R89" s="24"/>
      <c r="S89" s="24"/>
      <c r="T89" s="24"/>
      <c r="U89" s="137"/>
      <c r="V89" s="24"/>
      <c r="W89" s="24"/>
      <c r="X89" s="24"/>
      <c r="Y89" s="137"/>
      <c r="Z89" s="24"/>
      <c r="AA89" s="24"/>
      <c r="AB89" s="24"/>
      <c r="AC89" s="131"/>
      <c r="AG89" s="131"/>
      <c r="AH89" s="24" t="s">
        <v>60</v>
      </c>
      <c r="AI89" s="35"/>
      <c r="AJ89" s="24" t="s">
        <v>60</v>
      </c>
      <c r="AK89" s="24" t="s">
        <v>60</v>
      </c>
      <c r="AL89" s="24" t="s">
        <v>60</v>
      </c>
      <c r="AM89" s="24" t="s">
        <v>60</v>
      </c>
      <c r="AN89" s="24" t="s">
        <v>60</v>
      </c>
      <c r="AO89" s="24" t="s">
        <v>60</v>
      </c>
      <c r="AP89" s="24"/>
      <c r="AQ89" s="36"/>
      <c r="AR89" s="36"/>
      <c r="AS89" s="128"/>
      <c r="AU89" s="35"/>
      <c r="AW89" s="131"/>
      <c r="AX89" s="49"/>
      <c r="AY89" s="24"/>
      <c r="AZ89" s="49"/>
      <c r="BA89" s="135"/>
      <c r="BB89" s="49"/>
      <c r="BC89" s="49"/>
      <c r="BD89" s="49"/>
      <c r="BE89" s="135"/>
      <c r="BF89" s="49"/>
      <c r="BG89" s="49"/>
      <c r="BH89" s="49"/>
      <c r="BI89" s="135"/>
      <c r="BJ89" s="35"/>
      <c r="BK89" s="24"/>
      <c r="BL89" s="24"/>
      <c r="BM89" s="137"/>
      <c r="BN89" s="21"/>
      <c r="BO89" s="24" t="s">
        <v>60</v>
      </c>
      <c r="BP89" s="24" t="s">
        <v>60</v>
      </c>
      <c r="BQ89" s="24" t="s">
        <v>60</v>
      </c>
      <c r="BR89" s="24" t="s">
        <v>60</v>
      </c>
      <c r="BS89" s="24" t="s">
        <v>60</v>
      </c>
      <c r="BT89" s="24" t="s">
        <v>60</v>
      </c>
      <c r="BU89" s="24" t="s">
        <v>60</v>
      </c>
      <c r="BV89" s="24" t="s">
        <v>60</v>
      </c>
      <c r="BW89" s="24" t="s">
        <v>60</v>
      </c>
      <c r="BX89" s="24" t="s">
        <v>60</v>
      </c>
      <c r="BY89" s="160" t="s">
        <v>60</v>
      </c>
      <c r="CD89" s="172" t="str">
        <f t="shared" si="8"/>
        <v>-</v>
      </c>
      <c r="CE89" s="171" t="str">
        <f t="shared" si="9"/>
        <v>-</v>
      </c>
      <c r="CF89" s="172" t="str">
        <f t="shared" si="10"/>
        <v>-</v>
      </c>
      <c r="CG89" s="171" t="str">
        <f t="shared" si="11"/>
        <v>-</v>
      </c>
    </row>
    <row r="90" spans="1:85" s="48" customFormat="1" x14ac:dyDescent="0.25">
      <c r="A90" s="162" t="s">
        <v>60</v>
      </c>
      <c r="B90" s="164" t="s">
        <v>60</v>
      </c>
      <c r="C90" s="24" t="s">
        <v>42</v>
      </c>
      <c r="D90" s="24" t="s">
        <v>60</v>
      </c>
      <c r="E90" s="24">
        <v>12</v>
      </c>
      <c r="F90" s="24">
        <v>7</v>
      </c>
      <c r="G90" s="24" t="s">
        <v>60</v>
      </c>
      <c r="H90" s="24" t="s">
        <v>60</v>
      </c>
      <c r="I90" s="24" t="s">
        <v>60</v>
      </c>
      <c r="J90" s="20" t="s">
        <v>60</v>
      </c>
      <c r="K90" s="18"/>
      <c r="L90" s="24" t="s">
        <v>60</v>
      </c>
      <c r="M90" s="24" t="s">
        <v>60</v>
      </c>
      <c r="N90" s="24" t="s">
        <v>60</v>
      </c>
      <c r="O90" s="24" t="s">
        <v>60</v>
      </c>
      <c r="P90" s="24" t="s">
        <v>60</v>
      </c>
      <c r="Q90" s="24" t="s">
        <v>60</v>
      </c>
      <c r="R90" s="24"/>
      <c r="S90" s="24"/>
      <c r="T90" s="24"/>
      <c r="U90" s="137"/>
      <c r="V90" s="24"/>
      <c r="W90" s="24"/>
      <c r="X90" s="24"/>
      <c r="Y90" s="137"/>
      <c r="Z90" s="24"/>
      <c r="AA90" s="24"/>
      <c r="AB90" s="24"/>
      <c r="AC90" s="131"/>
      <c r="AG90" s="131"/>
      <c r="AH90" s="24" t="s">
        <v>60</v>
      </c>
      <c r="AI90" s="35"/>
      <c r="AJ90" s="24" t="s">
        <v>60</v>
      </c>
      <c r="AK90" s="24" t="s">
        <v>60</v>
      </c>
      <c r="AL90" s="24" t="s">
        <v>60</v>
      </c>
      <c r="AM90" s="24" t="s">
        <v>60</v>
      </c>
      <c r="AN90" s="24" t="s">
        <v>60</v>
      </c>
      <c r="AO90" s="24" t="s">
        <v>60</v>
      </c>
      <c r="AP90" s="24"/>
      <c r="AQ90" s="36"/>
      <c r="AR90" s="36"/>
      <c r="AS90" s="128"/>
      <c r="AT90" s="37"/>
      <c r="AU90" s="35"/>
      <c r="AW90" s="131"/>
      <c r="AX90" s="49"/>
      <c r="AY90" s="24"/>
      <c r="AZ90" s="49"/>
      <c r="BA90" s="135"/>
      <c r="BB90" s="49"/>
      <c r="BC90" s="49"/>
      <c r="BD90" s="49"/>
      <c r="BE90" s="135"/>
      <c r="BF90" s="49"/>
      <c r="BG90" s="49"/>
      <c r="BH90" s="49"/>
      <c r="BI90" s="135"/>
      <c r="BJ90" s="35"/>
      <c r="BK90" s="24"/>
      <c r="BL90" s="24"/>
      <c r="BM90" s="137"/>
      <c r="BN90" s="21"/>
      <c r="BO90" s="24" t="s">
        <v>60</v>
      </c>
      <c r="BP90" s="24" t="s">
        <v>60</v>
      </c>
      <c r="BQ90" s="24" t="s">
        <v>60</v>
      </c>
      <c r="BR90" s="24" t="s">
        <v>60</v>
      </c>
      <c r="BS90" s="24" t="s">
        <v>60</v>
      </c>
      <c r="BT90" s="24" t="s">
        <v>60</v>
      </c>
      <c r="BU90" s="24" t="s">
        <v>60</v>
      </c>
      <c r="BV90" s="24" t="s">
        <v>60</v>
      </c>
      <c r="BW90" s="24" t="s">
        <v>60</v>
      </c>
      <c r="BX90" s="24" t="s">
        <v>60</v>
      </c>
      <c r="BY90" s="160" t="s">
        <v>60</v>
      </c>
      <c r="CD90" s="172" t="str">
        <f t="shared" si="8"/>
        <v>-</v>
      </c>
      <c r="CE90" s="171" t="str">
        <f t="shared" si="9"/>
        <v>-</v>
      </c>
      <c r="CF90" s="172" t="str">
        <f t="shared" si="10"/>
        <v>-</v>
      </c>
      <c r="CG90" s="171" t="str">
        <f t="shared" si="11"/>
        <v>-</v>
      </c>
    </row>
    <row r="91" spans="1:85" s="56" customFormat="1" x14ac:dyDescent="0.25">
      <c r="A91" s="161" t="s">
        <v>60</v>
      </c>
      <c r="B91" s="165" t="s">
        <v>60</v>
      </c>
      <c r="C91" s="57" t="s">
        <v>42</v>
      </c>
      <c r="D91" s="57" t="s">
        <v>60</v>
      </c>
      <c r="E91" s="57">
        <v>12</v>
      </c>
      <c r="F91" s="57">
        <v>8</v>
      </c>
      <c r="G91" s="57" t="s">
        <v>60</v>
      </c>
      <c r="H91" s="57" t="s">
        <v>60</v>
      </c>
      <c r="I91" s="57" t="s">
        <v>60</v>
      </c>
      <c r="J91" s="63" t="s">
        <v>60</v>
      </c>
      <c r="K91" s="19"/>
      <c r="L91" s="57" t="s">
        <v>60</v>
      </c>
      <c r="M91" s="57" t="s">
        <v>60</v>
      </c>
      <c r="N91" s="57" t="s">
        <v>60</v>
      </c>
      <c r="O91" s="57" t="s">
        <v>60</v>
      </c>
      <c r="P91" s="57" t="s">
        <v>60</v>
      </c>
      <c r="Q91" s="57" t="s">
        <v>60</v>
      </c>
      <c r="R91" s="57"/>
      <c r="S91" s="57"/>
      <c r="T91" s="57"/>
      <c r="U91" s="138"/>
      <c r="V91" s="57"/>
      <c r="W91" s="57"/>
      <c r="X91" s="57"/>
      <c r="Y91" s="138"/>
      <c r="Z91" s="57"/>
      <c r="AA91" s="57"/>
      <c r="AB91" s="57"/>
      <c r="AC91" s="129"/>
      <c r="AG91" s="129"/>
      <c r="AH91" s="57" t="s">
        <v>60</v>
      </c>
      <c r="AI91" s="19"/>
      <c r="AJ91" s="57" t="s">
        <v>60</v>
      </c>
      <c r="AK91" s="57" t="s">
        <v>60</v>
      </c>
      <c r="AL91" s="57" t="s">
        <v>60</v>
      </c>
      <c r="AM91" s="57" t="s">
        <v>60</v>
      </c>
      <c r="AN91" s="57" t="s">
        <v>60</v>
      </c>
      <c r="AO91" s="57" t="s">
        <v>60</v>
      </c>
      <c r="AP91" s="57"/>
      <c r="AS91" s="129"/>
      <c r="AU91" s="19"/>
      <c r="AW91" s="129"/>
      <c r="AX91" s="59"/>
      <c r="AY91" s="57"/>
      <c r="AZ91" s="59"/>
      <c r="BA91" s="136"/>
      <c r="BB91" s="59"/>
      <c r="BC91" s="59"/>
      <c r="BD91" s="59"/>
      <c r="BE91" s="136"/>
      <c r="BF91" s="59"/>
      <c r="BG91" s="59"/>
      <c r="BH91" s="59"/>
      <c r="BI91" s="136"/>
      <c r="BJ91" s="19"/>
      <c r="BK91" s="57"/>
      <c r="BL91" s="57"/>
      <c r="BM91" s="138"/>
      <c r="BN91" s="58"/>
      <c r="BO91" s="57" t="s">
        <v>60</v>
      </c>
      <c r="BP91" s="57" t="s">
        <v>60</v>
      </c>
      <c r="BQ91" s="57" t="s">
        <v>60</v>
      </c>
      <c r="BR91" s="57" t="s">
        <v>60</v>
      </c>
      <c r="BS91" s="57" t="s">
        <v>60</v>
      </c>
      <c r="BT91" s="57" t="s">
        <v>60</v>
      </c>
      <c r="BU91" s="57" t="s">
        <v>60</v>
      </c>
      <c r="BV91" s="57" t="s">
        <v>60</v>
      </c>
      <c r="BW91" s="57" t="s">
        <v>60</v>
      </c>
      <c r="BX91" s="57" t="s">
        <v>60</v>
      </c>
      <c r="BY91" s="160" t="s">
        <v>60</v>
      </c>
      <c r="CD91" s="172" t="str">
        <f t="shared" si="8"/>
        <v>-</v>
      </c>
      <c r="CE91" s="171" t="str">
        <f t="shared" si="9"/>
        <v>-</v>
      </c>
      <c r="CF91" s="172" t="str">
        <f t="shared" si="10"/>
        <v>-</v>
      </c>
      <c r="CG91" s="171" t="str">
        <f t="shared" si="11"/>
        <v>-</v>
      </c>
    </row>
    <row r="92" spans="1:85" s="48" customFormat="1" x14ac:dyDescent="0.25">
      <c r="A92" s="162" t="s">
        <v>60</v>
      </c>
      <c r="B92" s="162" t="s">
        <v>60</v>
      </c>
      <c r="C92" s="48" t="s">
        <v>42</v>
      </c>
      <c r="D92" s="162" t="s">
        <v>60</v>
      </c>
      <c r="E92" s="24">
        <v>13</v>
      </c>
      <c r="F92" s="24">
        <v>1</v>
      </c>
      <c r="G92" s="162" t="s">
        <v>60</v>
      </c>
      <c r="H92" s="162" t="s">
        <v>60</v>
      </c>
      <c r="I92" s="162" t="s">
        <v>60</v>
      </c>
      <c r="J92" s="168" t="s">
        <v>60</v>
      </c>
      <c r="K92" s="18"/>
      <c r="L92" s="24" t="s">
        <v>60</v>
      </c>
      <c r="M92" s="24" t="s">
        <v>60</v>
      </c>
      <c r="N92" s="24" t="s">
        <v>60</v>
      </c>
      <c r="O92" s="24" t="s">
        <v>60</v>
      </c>
      <c r="P92" s="24" t="s">
        <v>60</v>
      </c>
      <c r="Q92" s="24" t="s">
        <v>60</v>
      </c>
      <c r="R92" s="24"/>
      <c r="S92" s="38"/>
      <c r="T92" s="38"/>
      <c r="U92" s="130"/>
      <c r="V92" s="38"/>
      <c r="W92" s="38"/>
      <c r="X92" s="38"/>
      <c r="Y92" s="130"/>
      <c r="Z92" s="38"/>
      <c r="AA92" s="38"/>
      <c r="AB92" s="38"/>
      <c r="AC92" s="131"/>
      <c r="AG92" s="131"/>
      <c r="AH92" s="24" t="s">
        <v>60</v>
      </c>
      <c r="AI92" s="35"/>
      <c r="AJ92" s="24" t="s">
        <v>60</v>
      </c>
      <c r="AK92" s="24" t="s">
        <v>60</v>
      </c>
      <c r="AL92" s="24" t="s">
        <v>60</v>
      </c>
      <c r="AM92" s="24" t="s">
        <v>60</v>
      </c>
      <c r="AN92" s="24" t="s">
        <v>60</v>
      </c>
      <c r="AO92" s="24" t="s">
        <v>60</v>
      </c>
      <c r="AP92" s="38"/>
      <c r="AQ92" s="36"/>
      <c r="AR92" s="36"/>
      <c r="AS92" s="128"/>
      <c r="AU92" s="35"/>
      <c r="AW92" s="131"/>
      <c r="AX92" s="49"/>
      <c r="AY92" s="24"/>
      <c r="AZ92" s="49"/>
      <c r="BA92" s="135"/>
      <c r="BB92" s="49"/>
      <c r="BC92" s="49"/>
      <c r="BD92" s="49"/>
      <c r="BE92" s="135"/>
      <c r="BF92" s="49"/>
      <c r="BG92" s="49"/>
      <c r="BH92" s="49"/>
      <c r="BI92" s="135"/>
      <c r="BJ92" s="35"/>
      <c r="BK92" s="24"/>
      <c r="BL92" s="24"/>
      <c r="BM92" s="137"/>
      <c r="BN92" s="21"/>
      <c r="BO92" s="24" t="s">
        <v>60</v>
      </c>
      <c r="BP92" s="24" t="s">
        <v>60</v>
      </c>
      <c r="BQ92" s="24" t="s">
        <v>60</v>
      </c>
      <c r="BR92" s="24" t="s">
        <v>60</v>
      </c>
      <c r="BS92" s="24" t="s">
        <v>60</v>
      </c>
      <c r="BT92" s="24" t="s">
        <v>60</v>
      </c>
      <c r="BU92" s="24" t="s">
        <v>60</v>
      </c>
      <c r="BV92" s="24" t="s">
        <v>60</v>
      </c>
      <c r="BW92" s="24" t="s">
        <v>60</v>
      </c>
      <c r="BX92" s="24" t="s">
        <v>60</v>
      </c>
      <c r="BY92" s="167" t="s">
        <v>60</v>
      </c>
      <c r="CD92" s="172" t="str">
        <f t="shared" si="8"/>
        <v>-</v>
      </c>
      <c r="CE92" s="171" t="str">
        <f t="shared" si="9"/>
        <v>-</v>
      </c>
      <c r="CF92" s="172" t="str">
        <f t="shared" si="10"/>
        <v>-</v>
      </c>
      <c r="CG92" s="171" t="str">
        <f t="shared" si="11"/>
        <v>-</v>
      </c>
    </row>
    <row r="93" spans="1:85" s="48" customFormat="1" x14ac:dyDescent="0.25">
      <c r="A93" s="162" t="s">
        <v>60</v>
      </c>
      <c r="B93" s="162" t="s">
        <v>60</v>
      </c>
      <c r="C93" s="48" t="s">
        <v>42</v>
      </c>
      <c r="D93" s="162" t="s">
        <v>60</v>
      </c>
      <c r="E93" s="24">
        <v>13</v>
      </c>
      <c r="F93" s="24">
        <v>2</v>
      </c>
      <c r="G93" s="162" t="s">
        <v>60</v>
      </c>
      <c r="H93" s="162" t="s">
        <v>60</v>
      </c>
      <c r="I93" s="162" t="s">
        <v>60</v>
      </c>
      <c r="J93" s="168" t="s">
        <v>60</v>
      </c>
      <c r="K93" s="18"/>
      <c r="L93" s="24" t="s">
        <v>60</v>
      </c>
      <c r="M93" s="24" t="s">
        <v>60</v>
      </c>
      <c r="N93" s="24" t="s">
        <v>60</v>
      </c>
      <c r="O93" s="24" t="s">
        <v>60</v>
      </c>
      <c r="P93" s="24" t="s">
        <v>60</v>
      </c>
      <c r="Q93" s="24" t="s">
        <v>60</v>
      </c>
      <c r="R93" s="24"/>
      <c r="S93" s="38"/>
      <c r="T93" s="38"/>
      <c r="U93" s="130"/>
      <c r="V93" s="38"/>
      <c r="W93" s="38"/>
      <c r="X93" s="38"/>
      <c r="Y93" s="130"/>
      <c r="Z93" s="38"/>
      <c r="AA93" s="38"/>
      <c r="AB93" s="38"/>
      <c r="AC93" s="131"/>
      <c r="AG93" s="131"/>
      <c r="AH93" s="24" t="s">
        <v>60</v>
      </c>
      <c r="AI93" s="35"/>
      <c r="AJ93" s="24" t="s">
        <v>60</v>
      </c>
      <c r="AK93" s="24" t="s">
        <v>60</v>
      </c>
      <c r="AL93" s="24" t="s">
        <v>60</v>
      </c>
      <c r="AM93" s="24" t="s">
        <v>60</v>
      </c>
      <c r="AN93" s="24" t="s">
        <v>60</v>
      </c>
      <c r="AO93" s="24" t="s">
        <v>60</v>
      </c>
      <c r="AP93" s="38"/>
      <c r="AQ93" s="36"/>
      <c r="AR93" s="36"/>
      <c r="AS93" s="128"/>
      <c r="AU93" s="35"/>
      <c r="AW93" s="131"/>
      <c r="AX93" s="49"/>
      <c r="AY93" s="24"/>
      <c r="AZ93" s="49"/>
      <c r="BA93" s="135"/>
      <c r="BB93" s="49"/>
      <c r="BC93" s="49"/>
      <c r="BD93" s="49"/>
      <c r="BE93" s="135"/>
      <c r="BF93" s="49"/>
      <c r="BG93" s="49"/>
      <c r="BH93" s="49"/>
      <c r="BI93" s="135"/>
      <c r="BJ93" s="35"/>
      <c r="BK93" s="24"/>
      <c r="BL93" s="24"/>
      <c r="BM93" s="137"/>
      <c r="BN93" s="21"/>
      <c r="BO93" s="24" t="s">
        <v>60</v>
      </c>
      <c r="BP93" s="24" t="s">
        <v>60</v>
      </c>
      <c r="BQ93" s="24" t="s">
        <v>60</v>
      </c>
      <c r="BR93" s="24" t="s">
        <v>60</v>
      </c>
      <c r="BS93" s="24" t="s">
        <v>60</v>
      </c>
      <c r="BT93" s="24" t="s">
        <v>60</v>
      </c>
      <c r="BU93" s="24" t="s">
        <v>60</v>
      </c>
      <c r="BV93" s="24" t="s">
        <v>60</v>
      </c>
      <c r="BW93" s="24" t="s">
        <v>60</v>
      </c>
      <c r="BX93" s="24" t="s">
        <v>60</v>
      </c>
      <c r="BY93" s="160" t="s">
        <v>60</v>
      </c>
      <c r="CD93" s="172" t="str">
        <f t="shared" si="8"/>
        <v>-</v>
      </c>
      <c r="CE93" s="171" t="str">
        <f t="shared" si="9"/>
        <v>-</v>
      </c>
      <c r="CF93" s="172" t="str">
        <f t="shared" si="10"/>
        <v>-</v>
      </c>
      <c r="CG93" s="171" t="str">
        <f t="shared" si="11"/>
        <v>-</v>
      </c>
    </row>
    <row r="94" spans="1:85" s="48" customFormat="1" x14ac:dyDescent="0.25">
      <c r="A94" s="162" t="s">
        <v>60</v>
      </c>
      <c r="B94" s="162" t="s">
        <v>60</v>
      </c>
      <c r="C94" s="48" t="s">
        <v>42</v>
      </c>
      <c r="D94" s="162" t="s">
        <v>60</v>
      </c>
      <c r="E94" s="24">
        <v>13</v>
      </c>
      <c r="F94" s="24">
        <v>3</v>
      </c>
      <c r="G94" s="162" t="s">
        <v>60</v>
      </c>
      <c r="H94" s="162" t="s">
        <v>60</v>
      </c>
      <c r="I94" s="162" t="s">
        <v>60</v>
      </c>
      <c r="J94" s="168" t="s">
        <v>60</v>
      </c>
      <c r="K94" s="18"/>
      <c r="L94" s="24" t="s">
        <v>60</v>
      </c>
      <c r="M94" s="24" t="s">
        <v>60</v>
      </c>
      <c r="N94" s="24" t="s">
        <v>60</v>
      </c>
      <c r="O94" s="24" t="s">
        <v>60</v>
      </c>
      <c r="P94" s="24" t="s">
        <v>60</v>
      </c>
      <c r="Q94" s="24" t="s">
        <v>60</v>
      </c>
      <c r="R94" s="24"/>
      <c r="S94" s="38"/>
      <c r="T94" s="38"/>
      <c r="U94" s="130"/>
      <c r="V94" s="38"/>
      <c r="W94" s="38"/>
      <c r="X94" s="38"/>
      <c r="Y94" s="130"/>
      <c r="Z94" s="38"/>
      <c r="AA94" s="38"/>
      <c r="AB94" s="38"/>
      <c r="AC94" s="131"/>
      <c r="AG94" s="131"/>
      <c r="AH94" s="24" t="s">
        <v>60</v>
      </c>
      <c r="AI94" s="35"/>
      <c r="AJ94" s="24" t="s">
        <v>60</v>
      </c>
      <c r="AK94" s="24" t="s">
        <v>60</v>
      </c>
      <c r="AL94" s="24" t="s">
        <v>60</v>
      </c>
      <c r="AM94" s="24" t="s">
        <v>60</v>
      </c>
      <c r="AN94" s="24" t="s">
        <v>60</v>
      </c>
      <c r="AO94" s="24" t="s">
        <v>60</v>
      </c>
      <c r="AP94" s="38"/>
      <c r="AQ94" s="36"/>
      <c r="AR94" s="36"/>
      <c r="AS94" s="128"/>
      <c r="AU94" s="35"/>
      <c r="AW94" s="131"/>
      <c r="AX94" s="49"/>
      <c r="AY94" s="24"/>
      <c r="AZ94" s="49"/>
      <c r="BA94" s="135"/>
      <c r="BB94" s="49"/>
      <c r="BC94" s="49"/>
      <c r="BD94" s="49"/>
      <c r="BE94" s="135"/>
      <c r="BF94" s="49"/>
      <c r="BG94" s="49"/>
      <c r="BH94" s="49"/>
      <c r="BI94" s="135"/>
      <c r="BJ94" s="35"/>
      <c r="BK94" s="24"/>
      <c r="BL94" s="24"/>
      <c r="BM94" s="137"/>
      <c r="BN94" s="21"/>
      <c r="BO94" s="24" t="s">
        <v>60</v>
      </c>
      <c r="BP94" s="24" t="s">
        <v>60</v>
      </c>
      <c r="BQ94" s="24" t="s">
        <v>60</v>
      </c>
      <c r="BR94" s="24" t="s">
        <v>60</v>
      </c>
      <c r="BS94" s="24" t="s">
        <v>60</v>
      </c>
      <c r="BT94" s="24" t="s">
        <v>60</v>
      </c>
      <c r="BU94" s="24" t="s">
        <v>60</v>
      </c>
      <c r="BV94" s="24" t="s">
        <v>60</v>
      </c>
      <c r="BW94" s="24" t="s">
        <v>60</v>
      </c>
      <c r="BX94" s="24" t="s">
        <v>60</v>
      </c>
      <c r="BY94" s="160" t="s">
        <v>60</v>
      </c>
      <c r="CD94" s="172" t="str">
        <f t="shared" si="8"/>
        <v>-</v>
      </c>
      <c r="CE94" s="171" t="str">
        <f t="shared" si="9"/>
        <v>-</v>
      </c>
      <c r="CF94" s="172" t="str">
        <f t="shared" si="10"/>
        <v>-</v>
      </c>
      <c r="CG94" s="171" t="str">
        <f t="shared" si="11"/>
        <v>-</v>
      </c>
    </row>
    <row r="95" spans="1:85" s="48" customFormat="1" x14ac:dyDescent="0.25">
      <c r="A95" s="162" t="s">
        <v>60</v>
      </c>
      <c r="B95" s="162" t="s">
        <v>60</v>
      </c>
      <c r="C95" s="48" t="s">
        <v>42</v>
      </c>
      <c r="D95" s="162" t="s">
        <v>60</v>
      </c>
      <c r="E95" s="24">
        <v>13</v>
      </c>
      <c r="F95" s="24">
        <v>4</v>
      </c>
      <c r="G95" s="162" t="s">
        <v>60</v>
      </c>
      <c r="H95" s="162" t="s">
        <v>60</v>
      </c>
      <c r="I95" s="162" t="s">
        <v>60</v>
      </c>
      <c r="J95" s="168" t="s">
        <v>60</v>
      </c>
      <c r="K95" s="18"/>
      <c r="L95" s="24" t="s">
        <v>60</v>
      </c>
      <c r="M95" s="24" t="s">
        <v>60</v>
      </c>
      <c r="N95" s="24" t="s">
        <v>60</v>
      </c>
      <c r="O95" s="24" t="s">
        <v>60</v>
      </c>
      <c r="P95" s="24" t="s">
        <v>60</v>
      </c>
      <c r="Q95" s="24" t="s">
        <v>60</v>
      </c>
      <c r="R95" s="24"/>
      <c r="S95" s="38"/>
      <c r="T95" s="38"/>
      <c r="U95" s="130"/>
      <c r="V95" s="38"/>
      <c r="W95" s="38"/>
      <c r="X95" s="38"/>
      <c r="Y95" s="130"/>
      <c r="Z95" s="38"/>
      <c r="AA95" s="38"/>
      <c r="AB95" s="38"/>
      <c r="AC95" s="131"/>
      <c r="AG95" s="131"/>
      <c r="AH95" s="24" t="s">
        <v>60</v>
      </c>
      <c r="AI95" s="35"/>
      <c r="AJ95" s="24" t="s">
        <v>60</v>
      </c>
      <c r="AK95" s="24" t="s">
        <v>60</v>
      </c>
      <c r="AL95" s="24" t="s">
        <v>60</v>
      </c>
      <c r="AM95" s="24" t="s">
        <v>60</v>
      </c>
      <c r="AN95" s="24" t="s">
        <v>60</v>
      </c>
      <c r="AO95" s="24" t="s">
        <v>60</v>
      </c>
      <c r="AP95" s="38"/>
      <c r="AQ95" s="36"/>
      <c r="AR95" s="36"/>
      <c r="AS95" s="128"/>
      <c r="AU95" s="35"/>
      <c r="AW95" s="131"/>
      <c r="AX95" s="49"/>
      <c r="AY95" s="24"/>
      <c r="AZ95" s="49"/>
      <c r="BA95" s="135"/>
      <c r="BB95" s="49"/>
      <c r="BC95" s="49"/>
      <c r="BD95" s="49"/>
      <c r="BE95" s="135"/>
      <c r="BF95" s="49"/>
      <c r="BG95" s="49"/>
      <c r="BH95" s="49"/>
      <c r="BI95" s="135"/>
      <c r="BJ95" s="35"/>
      <c r="BK95" s="24"/>
      <c r="BL95" s="24"/>
      <c r="BM95" s="137"/>
      <c r="BN95" s="21"/>
      <c r="BO95" s="24" t="s">
        <v>60</v>
      </c>
      <c r="BP95" s="24" t="s">
        <v>60</v>
      </c>
      <c r="BQ95" s="24" t="s">
        <v>60</v>
      </c>
      <c r="BR95" s="24" t="s">
        <v>60</v>
      </c>
      <c r="BS95" s="24" t="s">
        <v>60</v>
      </c>
      <c r="BT95" s="24" t="s">
        <v>60</v>
      </c>
      <c r="BU95" s="24" t="s">
        <v>60</v>
      </c>
      <c r="BV95" s="24" t="s">
        <v>60</v>
      </c>
      <c r="BW95" s="24" t="s">
        <v>60</v>
      </c>
      <c r="BX95" s="24" t="s">
        <v>60</v>
      </c>
      <c r="BY95" s="160" t="s">
        <v>60</v>
      </c>
      <c r="CD95" s="172" t="str">
        <f t="shared" si="8"/>
        <v>-</v>
      </c>
      <c r="CE95" s="171" t="str">
        <f t="shared" si="9"/>
        <v>-</v>
      </c>
      <c r="CF95" s="172" t="str">
        <f t="shared" si="10"/>
        <v>-</v>
      </c>
      <c r="CG95" s="171" t="str">
        <f t="shared" si="11"/>
        <v>-</v>
      </c>
    </row>
    <row r="96" spans="1:85" s="48" customFormat="1" x14ac:dyDescent="0.25">
      <c r="A96" s="162" t="s">
        <v>60</v>
      </c>
      <c r="B96" s="162" t="s">
        <v>60</v>
      </c>
      <c r="C96" s="48" t="s">
        <v>42</v>
      </c>
      <c r="D96" s="162" t="s">
        <v>60</v>
      </c>
      <c r="E96" s="24">
        <v>13</v>
      </c>
      <c r="F96" s="24">
        <v>5</v>
      </c>
      <c r="G96" s="162" t="s">
        <v>60</v>
      </c>
      <c r="H96" s="162" t="s">
        <v>60</v>
      </c>
      <c r="I96" s="162" t="s">
        <v>60</v>
      </c>
      <c r="J96" s="168" t="s">
        <v>60</v>
      </c>
      <c r="K96" s="18"/>
      <c r="L96" s="24" t="s">
        <v>60</v>
      </c>
      <c r="M96" s="24" t="s">
        <v>60</v>
      </c>
      <c r="N96" s="24" t="s">
        <v>60</v>
      </c>
      <c r="O96" s="24" t="s">
        <v>60</v>
      </c>
      <c r="P96" s="24" t="s">
        <v>60</v>
      </c>
      <c r="Q96" s="24" t="s">
        <v>60</v>
      </c>
      <c r="R96" s="24"/>
      <c r="S96" s="38"/>
      <c r="T96" s="38"/>
      <c r="U96" s="130"/>
      <c r="V96" s="38"/>
      <c r="W96" s="38"/>
      <c r="X96" s="38"/>
      <c r="Y96" s="130"/>
      <c r="Z96" s="38"/>
      <c r="AA96" s="38"/>
      <c r="AB96" s="38"/>
      <c r="AC96" s="131"/>
      <c r="AG96" s="131"/>
      <c r="AH96" s="24" t="s">
        <v>60</v>
      </c>
      <c r="AI96" s="35"/>
      <c r="AJ96" s="24" t="s">
        <v>60</v>
      </c>
      <c r="AK96" s="24" t="s">
        <v>60</v>
      </c>
      <c r="AL96" s="24" t="s">
        <v>60</v>
      </c>
      <c r="AM96" s="24" t="s">
        <v>60</v>
      </c>
      <c r="AN96" s="24" t="s">
        <v>60</v>
      </c>
      <c r="AO96" s="24" t="s">
        <v>60</v>
      </c>
      <c r="AP96" s="38"/>
      <c r="AQ96" s="36"/>
      <c r="AR96" s="36"/>
      <c r="AS96" s="128"/>
      <c r="AU96" s="35"/>
      <c r="AW96" s="131"/>
      <c r="AX96" s="49"/>
      <c r="AY96" s="24"/>
      <c r="AZ96" s="49"/>
      <c r="BA96" s="135"/>
      <c r="BB96" s="49"/>
      <c r="BC96" s="49"/>
      <c r="BD96" s="49"/>
      <c r="BE96" s="135"/>
      <c r="BF96" s="49"/>
      <c r="BG96" s="49"/>
      <c r="BH96" s="49"/>
      <c r="BI96" s="135"/>
      <c r="BJ96" s="35"/>
      <c r="BK96" s="24"/>
      <c r="BL96" s="24"/>
      <c r="BM96" s="137"/>
      <c r="BN96" s="21"/>
      <c r="BO96" s="24" t="s">
        <v>60</v>
      </c>
      <c r="BP96" s="24" t="s">
        <v>60</v>
      </c>
      <c r="BQ96" s="24" t="s">
        <v>60</v>
      </c>
      <c r="BR96" s="24" t="s">
        <v>60</v>
      </c>
      <c r="BS96" s="24" t="s">
        <v>60</v>
      </c>
      <c r="BT96" s="24" t="s">
        <v>60</v>
      </c>
      <c r="BU96" s="24" t="s">
        <v>60</v>
      </c>
      <c r="BV96" s="24" t="s">
        <v>60</v>
      </c>
      <c r="BW96" s="24" t="s">
        <v>60</v>
      </c>
      <c r="BX96" s="24" t="s">
        <v>60</v>
      </c>
      <c r="BY96" s="160" t="s">
        <v>60</v>
      </c>
      <c r="CD96" s="172" t="str">
        <f t="shared" si="8"/>
        <v>-</v>
      </c>
      <c r="CE96" s="171" t="str">
        <f t="shared" si="9"/>
        <v>-</v>
      </c>
      <c r="CF96" s="172" t="str">
        <f t="shared" si="10"/>
        <v>-</v>
      </c>
      <c r="CG96" s="171" t="str">
        <f t="shared" si="11"/>
        <v>-</v>
      </c>
    </row>
    <row r="97" spans="1:85" s="48" customFormat="1" x14ac:dyDescent="0.25">
      <c r="A97" s="162" t="s">
        <v>60</v>
      </c>
      <c r="B97" s="162" t="s">
        <v>60</v>
      </c>
      <c r="C97" s="48" t="s">
        <v>42</v>
      </c>
      <c r="D97" s="162" t="s">
        <v>60</v>
      </c>
      <c r="E97" s="24">
        <v>13</v>
      </c>
      <c r="F97" s="24">
        <v>6</v>
      </c>
      <c r="G97" s="162" t="s">
        <v>60</v>
      </c>
      <c r="H97" s="162" t="s">
        <v>60</v>
      </c>
      <c r="I97" s="162" t="s">
        <v>60</v>
      </c>
      <c r="J97" s="168" t="s">
        <v>60</v>
      </c>
      <c r="K97" s="18"/>
      <c r="L97" s="24" t="s">
        <v>60</v>
      </c>
      <c r="M97" s="24" t="s">
        <v>60</v>
      </c>
      <c r="N97" s="24" t="s">
        <v>60</v>
      </c>
      <c r="O97" s="24" t="s">
        <v>60</v>
      </c>
      <c r="P97" s="24" t="s">
        <v>60</v>
      </c>
      <c r="Q97" s="24" t="s">
        <v>60</v>
      </c>
      <c r="R97" s="24"/>
      <c r="S97" s="38"/>
      <c r="T97" s="38"/>
      <c r="U97" s="130"/>
      <c r="V97" s="38"/>
      <c r="W97" s="38"/>
      <c r="X97" s="38"/>
      <c r="Y97" s="130"/>
      <c r="Z97" s="38"/>
      <c r="AA97" s="38"/>
      <c r="AB97" s="38"/>
      <c r="AC97" s="131"/>
      <c r="AG97" s="131"/>
      <c r="AH97" s="24" t="s">
        <v>60</v>
      </c>
      <c r="AI97" s="35"/>
      <c r="AJ97" s="24" t="s">
        <v>60</v>
      </c>
      <c r="AK97" s="24" t="s">
        <v>60</v>
      </c>
      <c r="AL97" s="24" t="s">
        <v>60</v>
      </c>
      <c r="AM97" s="24" t="s">
        <v>60</v>
      </c>
      <c r="AN97" s="24" t="s">
        <v>60</v>
      </c>
      <c r="AO97" s="24" t="s">
        <v>60</v>
      </c>
      <c r="AP97" s="38"/>
      <c r="AQ97" s="36"/>
      <c r="AR97" s="36"/>
      <c r="AS97" s="128"/>
      <c r="AU97" s="35"/>
      <c r="AW97" s="131"/>
      <c r="AX97" s="49"/>
      <c r="AY97" s="24"/>
      <c r="AZ97" s="49"/>
      <c r="BA97" s="135"/>
      <c r="BB97" s="49"/>
      <c r="BC97" s="49"/>
      <c r="BD97" s="49"/>
      <c r="BE97" s="135"/>
      <c r="BF97" s="49"/>
      <c r="BG97" s="49"/>
      <c r="BH97" s="49"/>
      <c r="BI97" s="135"/>
      <c r="BJ97" s="35"/>
      <c r="BK97" s="24"/>
      <c r="BL97" s="24"/>
      <c r="BM97" s="137"/>
      <c r="BN97" s="21"/>
      <c r="BO97" s="24" t="s">
        <v>60</v>
      </c>
      <c r="BP97" s="24" t="s">
        <v>60</v>
      </c>
      <c r="BQ97" s="24" t="s">
        <v>60</v>
      </c>
      <c r="BR97" s="24" t="s">
        <v>60</v>
      </c>
      <c r="BS97" s="24" t="s">
        <v>60</v>
      </c>
      <c r="BT97" s="24" t="s">
        <v>60</v>
      </c>
      <c r="BU97" s="24" t="s">
        <v>60</v>
      </c>
      <c r="BV97" s="24" t="s">
        <v>60</v>
      </c>
      <c r="BW97" s="24" t="s">
        <v>60</v>
      </c>
      <c r="BX97" s="24" t="s">
        <v>60</v>
      </c>
      <c r="BY97" s="160" t="s">
        <v>60</v>
      </c>
      <c r="CD97" s="172" t="str">
        <f t="shared" si="8"/>
        <v>-</v>
      </c>
      <c r="CE97" s="171" t="str">
        <f t="shared" si="9"/>
        <v>-</v>
      </c>
      <c r="CF97" s="172" t="str">
        <f t="shared" si="10"/>
        <v>-</v>
      </c>
      <c r="CG97" s="171" t="str">
        <f t="shared" si="11"/>
        <v>-</v>
      </c>
    </row>
    <row r="98" spans="1:85" s="48" customFormat="1" x14ac:dyDescent="0.25">
      <c r="A98" s="162" t="s">
        <v>60</v>
      </c>
      <c r="B98" s="162" t="s">
        <v>60</v>
      </c>
      <c r="C98" s="48" t="s">
        <v>42</v>
      </c>
      <c r="D98" s="162" t="s">
        <v>60</v>
      </c>
      <c r="E98" s="24">
        <v>13</v>
      </c>
      <c r="F98" s="24">
        <v>7</v>
      </c>
      <c r="G98" s="162" t="s">
        <v>60</v>
      </c>
      <c r="H98" s="162" t="s">
        <v>60</v>
      </c>
      <c r="I98" s="162" t="s">
        <v>60</v>
      </c>
      <c r="J98" s="168" t="s">
        <v>60</v>
      </c>
      <c r="K98" s="18"/>
      <c r="L98" s="24" t="s">
        <v>60</v>
      </c>
      <c r="M98" s="24" t="s">
        <v>60</v>
      </c>
      <c r="N98" s="24" t="s">
        <v>60</v>
      </c>
      <c r="O98" s="24" t="s">
        <v>60</v>
      </c>
      <c r="P98" s="24" t="s">
        <v>60</v>
      </c>
      <c r="Q98" s="24" t="s">
        <v>60</v>
      </c>
      <c r="R98" s="24"/>
      <c r="S98" s="38"/>
      <c r="T98" s="38"/>
      <c r="U98" s="130"/>
      <c r="V98" s="38"/>
      <c r="W98" s="38"/>
      <c r="X98" s="38"/>
      <c r="Y98" s="130"/>
      <c r="Z98" s="38"/>
      <c r="AA98" s="38"/>
      <c r="AB98" s="38"/>
      <c r="AC98" s="131"/>
      <c r="AG98" s="131"/>
      <c r="AH98" s="24" t="s">
        <v>60</v>
      </c>
      <c r="AI98" s="35"/>
      <c r="AJ98" s="24" t="s">
        <v>60</v>
      </c>
      <c r="AK98" s="24" t="s">
        <v>60</v>
      </c>
      <c r="AL98" s="24" t="s">
        <v>60</v>
      </c>
      <c r="AM98" s="24" t="s">
        <v>60</v>
      </c>
      <c r="AN98" s="24" t="s">
        <v>60</v>
      </c>
      <c r="AO98" s="24" t="s">
        <v>60</v>
      </c>
      <c r="AP98" s="38"/>
      <c r="AQ98" s="36"/>
      <c r="AR98" s="36"/>
      <c r="AS98" s="128"/>
      <c r="AU98" s="35"/>
      <c r="AW98" s="131"/>
      <c r="AX98" s="49"/>
      <c r="AY98" s="24"/>
      <c r="AZ98" s="49"/>
      <c r="BA98" s="135"/>
      <c r="BB98" s="49"/>
      <c r="BC98" s="49"/>
      <c r="BD98" s="49"/>
      <c r="BE98" s="135"/>
      <c r="BF98" s="49"/>
      <c r="BG98" s="49"/>
      <c r="BH98" s="49"/>
      <c r="BI98" s="135"/>
      <c r="BJ98" s="35"/>
      <c r="BK98" s="24"/>
      <c r="BL98" s="24"/>
      <c r="BM98" s="137"/>
      <c r="BN98" s="21"/>
      <c r="BO98" s="24" t="s">
        <v>60</v>
      </c>
      <c r="BP98" s="24" t="s">
        <v>60</v>
      </c>
      <c r="BQ98" s="24" t="s">
        <v>60</v>
      </c>
      <c r="BR98" s="24" t="s">
        <v>60</v>
      </c>
      <c r="BS98" s="24" t="s">
        <v>60</v>
      </c>
      <c r="BT98" s="24" t="s">
        <v>60</v>
      </c>
      <c r="BU98" s="24" t="s">
        <v>60</v>
      </c>
      <c r="BV98" s="24" t="s">
        <v>60</v>
      </c>
      <c r="BW98" s="24" t="s">
        <v>60</v>
      </c>
      <c r="BX98" s="24" t="s">
        <v>60</v>
      </c>
      <c r="BY98" s="160" t="s">
        <v>60</v>
      </c>
      <c r="CD98" s="172" t="str">
        <f t="shared" si="8"/>
        <v>-</v>
      </c>
      <c r="CE98" s="171" t="str">
        <f t="shared" si="9"/>
        <v>-</v>
      </c>
      <c r="CF98" s="172" t="str">
        <f t="shared" si="10"/>
        <v>-</v>
      </c>
      <c r="CG98" s="171" t="str">
        <f t="shared" si="11"/>
        <v>-</v>
      </c>
    </row>
    <row r="99" spans="1:85" s="56" customFormat="1" x14ac:dyDescent="0.25">
      <c r="A99" s="161" t="s">
        <v>60</v>
      </c>
      <c r="B99" s="161" t="s">
        <v>60</v>
      </c>
      <c r="C99" s="56" t="s">
        <v>42</v>
      </c>
      <c r="D99" s="161" t="s">
        <v>60</v>
      </c>
      <c r="E99" s="57">
        <v>13</v>
      </c>
      <c r="F99" s="57">
        <v>8</v>
      </c>
      <c r="G99" s="161" t="s">
        <v>60</v>
      </c>
      <c r="H99" s="161" t="s">
        <v>60</v>
      </c>
      <c r="I99" s="161" t="s">
        <v>60</v>
      </c>
      <c r="J99" s="169" t="s">
        <v>60</v>
      </c>
      <c r="K99" s="19"/>
      <c r="L99" s="57" t="s">
        <v>60</v>
      </c>
      <c r="M99" s="57" t="s">
        <v>60</v>
      </c>
      <c r="N99" s="57" t="s">
        <v>60</v>
      </c>
      <c r="O99" s="57" t="s">
        <v>60</v>
      </c>
      <c r="P99" s="57" t="s">
        <v>60</v>
      </c>
      <c r="Q99" s="57" t="s">
        <v>60</v>
      </c>
      <c r="R99" s="57"/>
      <c r="S99" s="57"/>
      <c r="T99" s="57"/>
      <c r="U99" s="138"/>
      <c r="V99" s="57"/>
      <c r="W99" s="57"/>
      <c r="X99" s="57"/>
      <c r="Y99" s="138"/>
      <c r="Z99" s="57"/>
      <c r="AA99" s="57"/>
      <c r="AB99" s="57"/>
      <c r="AC99" s="129"/>
      <c r="AG99" s="129"/>
      <c r="AH99" s="57" t="s">
        <v>60</v>
      </c>
      <c r="AI99" s="19"/>
      <c r="AJ99" s="57" t="s">
        <v>60</v>
      </c>
      <c r="AK99" s="57" t="s">
        <v>60</v>
      </c>
      <c r="AL99" s="57" t="s">
        <v>60</v>
      </c>
      <c r="AM99" s="57" t="s">
        <v>60</v>
      </c>
      <c r="AN99" s="57" t="s">
        <v>60</v>
      </c>
      <c r="AO99" s="57" t="s">
        <v>60</v>
      </c>
      <c r="AP99" s="57"/>
      <c r="AS99" s="129"/>
      <c r="AU99" s="19"/>
      <c r="AW99" s="129"/>
      <c r="AX99" s="59"/>
      <c r="AY99" s="57"/>
      <c r="AZ99" s="59"/>
      <c r="BA99" s="136"/>
      <c r="BB99" s="59"/>
      <c r="BC99" s="59"/>
      <c r="BD99" s="59"/>
      <c r="BE99" s="136"/>
      <c r="BF99" s="59"/>
      <c r="BG99" s="59"/>
      <c r="BH99" s="59"/>
      <c r="BI99" s="136"/>
      <c r="BJ99" s="19"/>
      <c r="BK99" s="57"/>
      <c r="BL99" s="57"/>
      <c r="BM99" s="138"/>
      <c r="BN99" s="58"/>
      <c r="BO99" s="57" t="s">
        <v>60</v>
      </c>
      <c r="BP99" s="57" t="s">
        <v>60</v>
      </c>
      <c r="BQ99" s="57" t="s">
        <v>60</v>
      </c>
      <c r="BR99" s="57" t="s">
        <v>60</v>
      </c>
      <c r="BS99" s="57" t="s">
        <v>60</v>
      </c>
      <c r="BT99" s="57" t="s">
        <v>60</v>
      </c>
      <c r="BU99" s="57" t="s">
        <v>60</v>
      </c>
      <c r="BV99" s="57" t="s">
        <v>60</v>
      </c>
      <c r="BW99" s="57" t="s">
        <v>60</v>
      </c>
      <c r="BX99" s="57" t="s">
        <v>60</v>
      </c>
      <c r="BY99" s="160" t="s">
        <v>60</v>
      </c>
      <c r="CD99" s="172" t="str">
        <f t="shared" si="8"/>
        <v>-</v>
      </c>
      <c r="CE99" s="171" t="str">
        <f t="shared" si="9"/>
        <v>-</v>
      </c>
      <c r="CF99" s="172" t="str">
        <f t="shared" si="10"/>
        <v>-</v>
      </c>
      <c r="CG99" s="171" t="str">
        <f t="shared" si="11"/>
        <v>-</v>
      </c>
    </row>
    <row r="100" spans="1:85" s="48" customFormat="1" x14ac:dyDescent="0.25">
      <c r="A100" s="160" t="s">
        <v>60</v>
      </c>
      <c r="B100" s="160" t="s">
        <v>60</v>
      </c>
      <c r="C100" s="48" t="s">
        <v>42</v>
      </c>
      <c r="D100" s="160" t="s">
        <v>60</v>
      </c>
      <c r="E100" s="24">
        <v>14</v>
      </c>
      <c r="F100" s="24">
        <v>1</v>
      </c>
      <c r="G100" s="160" t="s">
        <v>60</v>
      </c>
      <c r="H100" s="160" t="s">
        <v>60</v>
      </c>
      <c r="I100" s="160" t="s">
        <v>60</v>
      </c>
      <c r="J100" s="168" t="s">
        <v>60</v>
      </c>
      <c r="K100" s="18"/>
      <c r="L100" s="160" t="s">
        <v>60</v>
      </c>
      <c r="M100" s="160" t="s">
        <v>60</v>
      </c>
      <c r="N100" s="160" t="s">
        <v>60</v>
      </c>
      <c r="O100" s="160" t="s">
        <v>60</v>
      </c>
      <c r="P100" s="160" t="s">
        <v>60</v>
      </c>
      <c r="Q100" s="160" t="s">
        <v>60</v>
      </c>
      <c r="R100" s="24"/>
      <c r="S100" s="24"/>
      <c r="T100" s="24"/>
      <c r="U100" s="137"/>
      <c r="V100" s="24"/>
      <c r="W100" s="24"/>
      <c r="X100" s="24"/>
      <c r="Y100" s="137"/>
      <c r="Z100" s="24"/>
      <c r="AA100" s="24"/>
      <c r="AB100" s="24"/>
      <c r="AC100" s="131"/>
      <c r="AG100" s="131"/>
      <c r="AH100" s="160" t="s">
        <v>60</v>
      </c>
      <c r="AI100" s="35"/>
      <c r="AJ100" s="160" t="s">
        <v>60</v>
      </c>
      <c r="AK100" s="160" t="s">
        <v>60</v>
      </c>
      <c r="AL100" s="160" t="s">
        <v>60</v>
      </c>
      <c r="AM100" s="160" t="s">
        <v>60</v>
      </c>
      <c r="AN100" s="160" t="s">
        <v>60</v>
      </c>
      <c r="AO100" s="160" t="s">
        <v>60</v>
      </c>
      <c r="AP100" s="24"/>
      <c r="AQ100" s="36"/>
      <c r="AR100" s="36"/>
      <c r="AS100" s="128"/>
      <c r="AU100" s="35"/>
      <c r="AW100" s="131"/>
      <c r="AX100" s="49"/>
      <c r="AY100" s="24"/>
      <c r="AZ100" s="49"/>
      <c r="BA100" s="135"/>
      <c r="BB100" s="49"/>
      <c r="BC100" s="49"/>
      <c r="BD100" s="49"/>
      <c r="BE100" s="135"/>
      <c r="BF100" s="49"/>
      <c r="BG100" s="49"/>
      <c r="BH100" s="49"/>
      <c r="BI100" s="135"/>
      <c r="BJ100" s="35"/>
      <c r="BK100" s="24"/>
      <c r="BL100" s="24"/>
      <c r="BM100" s="137"/>
      <c r="BN100" s="21"/>
      <c r="BO100" s="24" t="s">
        <v>60</v>
      </c>
      <c r="BP100" s="24" t="s">
        <v>60</v>
      </c>
      <c r="BQ100" s="24" t="s">
        <v>60</v>
      </c>
      <c r="BR100" s="24" t="s">
        <v>60</v>
      </c>
      <c r="BS100" s="24" t="s">
        <v>60</v>
      </c>
      <c r="BT100" s="24" t="s">
        <v>60</v>
      </c>
      <c r="BU100" s="24" t="s">
        <v>60</v>
      </c>
      <c r="BV100" s="24" t="s">
        <v>60</v>
      </c>
      <c r="BW100" s="24" t="s">
        <v>60</v>
      </c>
      <c r="BX100" s="24" t="s">
        <v>60</v>
      </c>
      <c r="BY100" s="167" t="s">
        <v>60</v>
      </c>
      <c r="CD100" s="172" t="str">
        <f t="shared" si="8"/>
        <v>-</v>
      </c>
      <c r="CE100" s="171" t="str">
        <f t="shared" si="9"/>
        <v>-</v>
      </c>
      <c r="CF100" s="172" t="str">
        <f t="shared" si="10"/>
        <v>-</v>
      </c>
      <c r="CG100" s="171" t="str">
        <f t="shared" si="11"/>
        <v>-</v>
      </c>
    </row>
    <row r="101" spans="1:85" x14ac:dyDescent="0.25">
      <c r="A101" s="160" t="s">
        <v>60</v>
      </c>
      <c r="B101" s="160" t="s">
        <v>60</v>
      </c>
      <c r="C101" s="48" t="s">
        <v>42</v>
      </c>
      <c r="D101" s="160" t="s">
        <v>60</v>
      </c>
      <c r="E101" s="24">
        <v>14</v>
      </c>
      <c r="F101" s="24">
        <v>2</v>
      </c>
      <c r="G101" s="160" t="s">
        <v>60</v>
      </c>
      <c r="H101" s="160" t="s">
        <v>60</v>
      </c>
      <c r="I101" s="160" t="s">
        <v>60</v>
      </c>
      <c r="J101" s="168" t="s">
        <v>60</v>
      </c>
      <c r="K101" s="9"/>
      <c r="L101" s="160" t="s">
        <v>60</v>
      </c>
      <c r="M101" s="160" t="s">
        <v>60</v>
      </c>
      <c r="N101" s="160" t="s">
        <v>60</v>
      </c>
      <c r="O101" s="160" t="s">
        <v>60</v>
      </c>
      <c r="P101" s="160" t="s">
        <v>60</v>
      </c>
      <c r="Q101" s="160" t="s">
        <v>60</v>
      </c>
      <c r="R101" s="1"/>
      <c r="S101" s="1"/>
      <c r="T101" s="1"/>
      <c r="U101" s="137"/>
      <c r="V101" s="1"/>
      <c r="W101" s="1"/>
      <c r="X101" s="1"/>
      <c r="Y101" s="137"/>
      <c r="Z101" s="1"/>
      <c r="AA101" s="1"/>
      <c r="AB101" s="1"/>
      <c r="AH101" s="160" t="s">
        <v>60</v>
      </c>
      <c r="AI101" s="3"/>
      <c r="AJ101" s="160" t="s">
        <v>60</v>
      </c>
      <c r="AK101" s="160" t="s">
        <v>60</v>
      </c>
      <c r="AL101" s="160" t="s">
        <v>60</v>
      </c>
      <c r="AM101" s="160" t="s">
        <v>60</v>
      </c>
      <c r="AN101" s="160" t="s">
        <v>60</v>
      </c>
      <c r="AO101" s="160" t="s">
        <v>60</v>
      </c>
      <c r="AP101" s="1"/>
      <c r="AQ101" s="12"/>
      <c r="AR101" s="12"/>
      <c r="AS101" s="128"/>
      <c r="AU101" s="3"/>
      <c r="AX101" s="22"/>
      <c r="AY101" s="1"/>
      <c r="AZ101" s="22"/>
      <c r="BA101" s="135"/>
      <c r="BB101" s="22"/>
      <c r="BC101" s="22"/>
      <c r="BD101" s="22"/>
      <c r="BE101" s="135"/>
      <c r="BF101" s="22"/>
      <c r="BG101" s="22"/>
      <c r="BH101" s="22"/>
      <c r="BI101" s="135"/>
      <c r="BJ101" s="3"/>
      <c r="BK101" s="1"/>
      <c r="BL101" s="1"/>
      <c r="BM101" s="137"/>
      <c r="BN101" s="15"/>
      <c r="BO101" s="24" t="s">
        <v>60</v>
      </c>
      <c r="BP101" s="24" t="s">
        <v>60</v>
      </c>
      <c r="BQ101" s="24" t="s">
        <v>60</v>
      </c>
      <c r="BR101" s="24" t="s">
        <v>60</v>
      </c>
      <c r="BS101" s="24" t="s">
        <v>60</v>
      </c>
      <c r="BT101" s="24" t="s">
        <v>60</v>
      </c>
      <c r="BU101" s="24" t="s">
        <v>60</v>
      </c>
      <c r="BV101" s="24" t="s">
        <v>60</v>
      </c>
      <c r="BW101" s="24" t="s">
        <v>60</v>
      </c>
      <c r="BX101" s="24" t="s">
        <v>60</v>
      </c>
      <c r="BY101" s="160" t="s">
        <v>60</v>
      </c>
      <c r="CD101" s="172" t="str">
        <f t="shared" si="8"/>
        <v>-</v>
      </c>
      <c r="CE101" s="171" t="str">
        <f t="shared" si="9"/>
        <v>-</v>
      </c>
      <c r="CF101" s="172" t="str">
        <f t="shared" si="10"/>
        <v>-</v>
      </c>
      <c r="CG101" s="171" t="str">
        <f t="shared" si="11"/>
        <v>-</v>
      </c>
    </row>
    <row r="102" spans="1:85" x14ac:dyDescent="0.25">
      <c r="A102" s="160" t="s">
        <v>60</v>
      </c>
      <c r="B102" s="160" t="s">
        <v>60</v>
      </c>
      <c r="C102" s="48" t="s">
        <v>42</v>
      </c>
      <c r="D102" s="160" t="s">
        <v>60</v>
      </c>
      <c r="E102" s="24">
        <v>14</v>
      </c>
      <c r="F102" s="24">
        <v>3</v>
      </c>
      <c r="G102" s="160" t="s">
        <v>60</v>
      </c>
      <c r="H102" s="160" t="s">
        <v>60</v>
      </c>
      <c r="I102" s="160" t="s">
        <v>60</v>
      </c>
      <c r="J102" s="168" t="s">
        <v>60</v>
      </c>
      <c r="K102" s="9"/>
      <c r="L102" s="160" t="s">
        <v>60</v>
      </c>
      <c r="M102" s="160" t="s">
        <v>60</v>
      </c>
      <c r="N102" s="160" t="s">
        <v>60</v>
      </c>
      <c r="O102" s="160" t="s">
        <v>60</v>
      </c>
      <c r="P102" s="160" t="s">
        <v>60</v>
      </c>
      <c r="Q102" s="160" t="s">
        <v>60</v>
      </c>
      <c r="R102" s="1"/>
      <c r="S102" s="1"/>
      <c r="T102" s="1"/>
      <c r="U102" s="137"/>
      <c r="V102" s="1"/>
      <c r="W102" s="1"/>
      <c r="X102" s="1"/>
      <c r="Y102" s="137"/>
      <c r="Z102" s="1"/>
      <c r="AA102" s="1"/>
      <c r="AB102" s="1"/>
      <c r="AH102" s="160" t="s">
        <v>60</v>
      </c>
      <c r="AI102" s="3"/>
      <c r="AJ102" s="160" t="s">
        <v>60</v>
      </c>
      <c r="AK102" s="160" t="s">
        <v>60</v>
      </c>
      <c r="AL102" s="160" t="s">
        <v>60</v>
      </c>
      <c r="AM102" s="160" t="s">
        <v>60</v>
      </c>
      <c r="AN102" s="160" t="s">
        <v>60</v>
      </c>
      <c r="AO102" s="160" t="s">
        <v>60</v>
      </c>
      <c r="AP102" s="1"/>
      <c r="AQ102" s="12"/>
      <c r="AR102" s="12"/>
      <c r="AS102" s="128"/>
      <c r="AU102" s="3"/>
      <c r="AX102" s="22"/>
      <c r="AY102" s="1"/>
      <c r="AZ102" s="22"/>
      <c r="BA102" s="135"/>
      <c r="BB102" s="22"/>
      <c r="BC102" s="22"/>
      <c r="BD102" s="22"/>
      <c r="BE102" s="135"/>
      <c r="BF102" s="22"/>
      <c r="BG102" s="22"/>
      <c r="BH102" s="22"/>
      <c r="BI102" s="135"/>
      <c r="BJ102" s="3"/>
      <c r="BK102" s="1"/>
      <c r="BL102" s="1"/>
      <c r="BM102" s="137"/>
      <c r="BN102" s="15"/>
      <c r="BO102" s="24" t="s">
        <v>60</v>
      </c>
      <c r="BP102" s="24" t="s">
        <v>60</v>
      </c>
      <c r="BQ102" s="24" t="s">
        <v>60</v>
      </c>
      <c r="BR102" s="24" t="s">
        <v>60</v>
      </c>
      <c r="BS102" s="24" t="s">
        <v>60</v>
      </c>
      <c r="BT102" s="24" t="s">
        <v>60</v>
      </c>
      <c r="BU102" s="24" t="s">
        <v>60</v>
      </c>
      <c r="BV102" s="24" t="s">
        <v>60</v>
      </c>
      <c r="BW102" s="24" t="s">
        <v>60</v>
      </c>
      <c r="BX102" s="24" t="s">
        <v>60</v>
      </c>
      <c r="BY102" s="160" t="s">
        <v>60</v>
      </c>
      <c r="CD102" s="172" t="str">
        <f t="shared" si="8"/>
        <v>-</v>
      </c>
      <c r="CE102" s="171" t="str">
        <f t="shared" si="9"/>
        <v>-</v>
      </c>
      <c r="CF102" s="172" t="str">
        <f t="shared" si="10"/>
        <v>-</v>
      </c>
      <c r="CG102" s="171" t="str">
        <f t="shared" si="11"/>
        <v>-</v>
      </c>
    </row>
    <row r="103" spans="1:85" x14ac:dyDescent="0.25">
      <c r="A103" s="160" t="s">
        <v>60</v>
      </c>
      <c r="B103" s="160" t="s">
        <v>60</v>
      </c>
      <c r="C103" s="48" t="s">
        <v>42</v>
      </c>
      <c r="D103" s="160" t="s">
        <v>60</v>
      </c>
      <c r="E103" s="24">
        <v>14</v>
      </c>
      <c r="F103" s="24">
        <v>4</v>
      </c>
      <c r="G103" s="160" t="s">
        <v>60</v>
      </c>
      <c r="H103" s="160" t="s">
        <v>60</v>
      </c>
      <c r="I103" s="160" t="s">
        <v>60</v>
      </c>
      <c r="J103" s="168" t="s">
        <v>60</v>
      </c>
      <c r="K103" s="9"/>
      <c r="L103" s="160" t="s">
        <v>60</v>
      </c>
      <c r="M103" s="160" t="s">
        <v>60</v>
      </c>
      <c r="N103" s="160" t="s">
        <v>60</v>
      </c>
      <c r="O103" s="160" t="s">
        <v>60</v>
      </c>
      <c r="P103" s="160" t="s">
        <v>60</v>
      </c>
      <c r="Q103" s="160" t="s">
        <v>60</v>
      </c>
      <c r="R103" s="1"/>
      <c r="S103" s="1"/>
      <c r="T103" s="1"/>
      <c r="U103" s="137"/>
      <c r="V103" s="1"/>
      <c r="W103" s="1"/>
      <c r="X103" s="1"/>
      <c r="Y103" s="137"/>
      <c r="Z103" s="1"/>
      <c r="AA103" s="1"/>
      <c r="AB103" s="1"/>
      <c r="AH103" s="160" t="s">
        <v>60</v>
      </c>
      <c r="AI103" s="3"/>
      <c r="AJ103" s="160" t="s">
        <v>60</v>
      </c>
      <c r="AK103" s="160" t="s">
        <v>60</v>
      </c>
      <c r="AL103" s="160" t="s">
        <v>60</v>
      </c>
      <c r="AM103" s="160" t="s">
        <v>60</v>
      </c>
      <c r="AN103" s="160" t="s">
        <v>60</v>
      </c>
      <c r="AO103" s="160" t="s">
        <v>60</v>
      </c>
      <c r="AP103" s="1"/>
      <c r="AQ103" s="12"/>
      <c r="AR103" s="12"/>
      <c r="AS103" s="128"/>
      <c r="AU103" s="3"/>
      <c r="AX103" s="22"/>
      <c r="AY103" s="1"/>
      <c r="AZ103" s="22"/>
      <c r="BA103" s="135"/>
      <c r="BB103" s="22"/>
      <c r="BC103" s="22"/>
      <c r="BD103" s="22"/>
      <c r="BE103" s="135"/>
      <c r="BF103" s="22"/>
      <c r="BG103" s="22"/>
      <c r="BH103" s="22"/>
      <c r="BI103" s="135"/>
      <c r="BJ103" s="3"/>
      <c r="BK103" s="1"/>
      <c r="BL103" s="1"/>
      <c r="BM103" s="137"/>
      <c r="BN103" s="15"/>
      <c r="BO103" s="24" t="s">
        <v>60</v>
      </c>
      <c r="BP103" s="24" t="s">
        <v>60</v>
      </c>
      <c r="BQ103" s="24" t="s">
        <v>60</v>
      </c>
      <c r="BR103" s="24" t="s">
        <v>60</v>
      </c>
      <c r="BS103" s="24" t="s">
        <v>60</v>
      </c>
      <c r="BT103" s="24" t="s">
        <v>60</v>
      </c>
      <c r="BU103" s="24" t="s">
        <v>60</v>
      </c>
      <c r="BV103" s="24" t="s">
        <v>60</v>
      </c>
      <c r="BW103" s="24" t="s">
        <v>60</v>
      </c>
      <c r="BX103" s="24" t="s">
        <v>60</v>
      </c>
      <c r="BY103" s="160" t="s">
        <v>60</v>
      </c>
      <c r="CD103" s="172" t="str">
        <f t="shared" si="8"/>
        <v>-</v>
      </c>
      <c r="CE103" s="171" t="str">
        <f t="shared" si="9"/>
        <v>-</v>
      </c>
      <c r="CF103" s="172" t="str">
        <f t="shared" si="10"/>
        <v>-</v>
      </c>
      <c r="CG103" s="171" t="str">
        <f t="shared" si="11"/>
        <v>-</v>
      </c>
    </row>
    <row r="104" spans="1:85" x14ac:dyDescent="0.25">
      <c r="A104" s="160" t="s">
        <v>60</v>
      </c>
      <c r="B104" s="160" t="s">
        <v>60</v>
      </c>
      <c r="C104" s="48" t="s">
        <v>42</v>
      </c>
      <c r="D104" s="160" t="s">
        <v>60</v>
      </c>
      <c r="E104" s="24">
        <v>14</v>
      </c>
      <c r="F104" s="24">
        <v>5</v>
      </c>
      <c r="G104" s="160" t="s">
        <v>60</v>
      </c>
      <c r="H104" s="160" t="s">
        <v>60</v>
      </c>
      <c r="I104" s="160" t="s">
        <v>60</v>
      </c>
      <c r="J104" s="168" t="s">
        <v>60</v>
      </c>
      <c r="K104" s="9"/>
      <c r="L104" s="160" t="s">
        <v>60</v>
      </c>
      <c r="M104" s="160" t="s">
        <v>60</v>
      </c>
      <c r="N104" s="160" t="s">
        <v>60</v>
      </c>
      <c r="O104" s="160" t="s">
        <v>60</v>
      </c>
      <c r="P104" s="160" t="s">
        <v>60</v>
      </c>
      <c r="Q104" s="160" t="s">
        <v>60</v>
      </c>
      <c r="R104" s="1"/>
      <c r="S104" s="1"/>
      <c r="T104" s="1"/>
      <c r="U104" s="137"/>
      <c r="V104" s="1"/>
      <c r="W104" s="1"/>
      <c r="X104" s="1"/>
      <c r="Y104" s="137"/>
      <c r="Z104" s="1"/>
      <c r="AA104" s="1"/>
      <c r="AB104" s="1"/>
      <c r="AH104" s="160" t="s">
        <v>60</v>
      </c>
      <c r="AI104" s="3"/>
      <c r="AJ104" s="160" t="s">
        <v>60</v>
      </c>
      <c r="AK104" s="160" t="s">
        <v>60</v>
      </c>
      <c r="AL104" s="160" t="s">
        <v>60</v>
      </c>
      <c r="AM104" s="160" t="s">
        <v>60</v>
      </c>
      <c r="AN104" s="160" t="s">
        <v>60</v>
      </c>
      <c r="AO104" s="160" t="s">
        <v>60</v>
      </c>
      <c r="AP104" s="1"/>
      <c r="AQ104" s="12"/>
      <c r="AR104" s="12"/>
      <c r="AS104" s="128"/>
      <c r="AU104" s="3"/>
      <c r="AX104" s="22"/>
      <c r="AY104" s="1"/>
      <c r="AZ104" s="22"/>
      <c r="BA104" s="135"/>
      <c r="BB104" s="22"/>
      <c r="BC104" s="22"/>
      <c r="BD104" s="22"/>
      <c r="BE104" s="135"/>
      <c r="BF104" s="22"/>
      <c r="BG104" s="22"/>
      <c r="BH104" s="22"/>
      <c r="BI104" s="135"/>
      <c r="BJ104" s="3"/>
      <c r="BK104" s="1"/>
      <c r="BL104" s="1"/>
      <c r="BM104" s="137"/>
      <c r="BN104" s="15"/>
      <c r="BO104" s="24" t="s">
        <v>60</v>
      </c>
      <c r="BP104" s="24" t="s">
        <v>60</v>
      </c>
      <c r="BQ104" s="24" t="s">
        <v>60</v>
      </c>
      <c r="BR104" s="24" t="s">
        <v>60</v>
      </c>
      <c r="BS104" s="24" t="s">
        <v>60</v>
      </c>
      <c r="BT104" s="24" t="s">
        <v>60</v>
      </c>
      <c r="BU104" s="24" t="s">
        <v>60</v>
      </c>
      <c r="BV104" s="24" t="s">
        <v>60</v>
      </c>
      <c r="BW104" s="24" t="s">
        <v>60</v>
      </c>
      <c r="BX104" s="24" t="s">
        <v>60</v>
      </c>
      <c r="BY104" s="160" t="s">
        <v>60</v>
      </c>
      <c r="CD104" s="172" t="str">
        <f t="shared" si="8"/>
        <v>-</v>
      </c>
      <c r="CE104" s="171" t="str">
        <f t="shared" si="9"/>
        <v>-</v>
      </c>
      <c r="CF104" s="172" t="str">
        <f t="shared" si="10"/>
        <v>-</v>
      </c>
      <c r="CG104" s="171" t="str">
        <f t="shared" si="11"/>
        <v>-</v>
      </c>
    </row>
    <row r="105" spans="1:85" x14ac:dyDescent="0.25">
      <c r="A105" s="160" t="s">
        <v>60</v>
      </c>
      <c r="B105" s="160" t="s">
        <v>60</v>
      </c>
      <c r="C105" s="48" t="s">
        <v>42</v>
      </c>
      <c r="D105" s="160" t="s">
        <v>60</v>
      </c>
      <c r="E105" s="24">
        <v>14</v>
      </c>
      <c r="F105" s="24">
        <v>6</v>
      </c>
      <c r="G105" s="160" t="s">
        <v>60</v>
      </c>
      <c r="H105" s="160" t="s">
        <v>60</v>
      </c>
      <c r="I105" s="160" t="s">
        <v>60</v>
      </c>
      <c r="J105" s="168" t="s">
        <v>60</v>
      </c>
      <c r="K105" s="9"/>
      <c r="L105" s="160" t="s">
        <v>60</v>
      </c>
      <c r="M105" s="160" t="s">
        <v>60</v>
      </c>
      <c r="N105" s="160" t="s">
        <v>60</v>
      </c>
      <c r="O105" s="160" t="s">
        <v>60</v>
      </c>
      <c r="P105" s="160" t="s">
        <v>60</v>
      </c>
      <c r="Q105" s="160" t="s">
        <v>60</v>
      </c>
      <c r="R105" s="1"/>
      <c r="S105" s="1"/>
      <c r="T105" s="1"/>
      <c r="U105" s="137"/>
      <c r="V105" s="1"/>
      <c r="W105" s="1"/>
      <c r="X105" s="1"/>
      <c r="Y105" s="137"/>
      <c r="Z105" s="1"/>
      <c r="AA105" s="1"/>
      <c r="AB105" s="1"/>
      <c r="AH105" s="160" t="s">
        <v>60</v>
      </c>
      <c r="AI105" s="3"/>
      <c r="AJ105" s="160" t="s">
        <v>60</v>
      </c>
      <c r="AK105" s="160" t="s">
        <v>60</v>
      </c>
      <c r="AL105" s="160" t="s">
        <v>60</v>
      </c>
      <c r="AM105" s="160" t="s">
        <v>60</v>
      </c>
      <c r="AN105" s="160" t="s">
        <v>60</v>
      </c>
      <c r="AO105" s="160" t="s">
        <v>60</v>
      </c>
      <c r="AP105" s="1"/>
      <c r="AQ105" s="12"/>
      <c r="AR105" s="12"/>
      <c r="AS105" s="128"/>
      <c r="AU105" s="3"/>
      <c r="AX105" s="22"/>
      <c r="AY105" s="1"/>
      <c r="AZ105" s="22"/>
      <c r="BA105" s="135"/>
      <c r="BB105" s="22"/>
      <c r="BC105" s="22"/>
      <c r="BD105" s="22"/>
      <c r="BE105" s="135"/>
      <c r="BF105" s="22"/>
      <c r="BG105" s="22"/>
      <c r="BH105" s="22"/>
      <c r="BI105" s="135"/>
      <c r="BJ105" s="3"/>
      <c r="BK105" s="1"/>
      <c r="BL105" s="1"/>
      <c r="BM105" s="137"/>
      <c r="BN105" s="15"/>
      <c r="BO105" s="24" t="s">
        <v>60</v>
      </c>
      <c r="BP105" s="24" t="s">
        <v>60</v>
      </c>
      <c r="BQ105" s="24" t="s">
        <v>60</v>
      </c>
      <c r="BR105" s="24" t="s">
        <v>60</v>
      </c>
      <c r="BS105" s="24" t="s">
        <v>60</v>
      </c>
      <c r="BT105" s="24" t="s">
        <v>60</v>
      </c>
      <c r="BU105" s="24" t="s">
        <v>60</v>
      </c>
      <c r="BV105" s="24" t="s">
        <v>60</v>
      </c>
      <c r="BW105" s="24" t="s">
        <v>60</v>
      </c>
      <c r="BX105" s="24" t="s">
        <v>60</v>
      </c>
      <c r="BY105" s="160" t="s">
        <v>60</v>
      </c>
      <c r="CD105" s="172" t="str">
        <f t="shared" si="8"/>
        <v>-</v>
      </c>
      <c r="CE105" s="171" t="str">
        <f t="shared" si="9"/>
        <v>-</v>
      </c>
      <c r="CF105" s="172" t="str">
        <f t="shared" si="10"/>
        <v>-</v>
      </c>
      <c r="CG105" s="171" t="str">
        <f t="shared" si="11"/>
        <v>-</v>
      </c>
    </row>
    <row r="106" spans="1:85" x14ac:dyDescent="0.25">
      <c r="A106" s="160" t="s">
        <v>60</v>
      </c>
      <c r="B106" s="160" t="s">
        <v>60</v>
      </c>
      <c r="C106" s="48" t="s">
        <v>42</v>
      </c>
      <c r="D106" s="160" t="s">
        <v>60</v>
      </c>
      <c r="E106" s="24">
        <v>14</v>
      </c>
      <c r="F106" s="24">
        <v>7</v>
      </c>
      <c r="G106" s="160" t="s">
        <v>60</v>
      </c>
      <c r="H106" s="160" t="s">
        <v>60</v>
      </c>
      <c r="I106" s="160" t="s">
        <v>60</v>
      </c>
      <c r="J106" s="168" t="s">
        <v>60</v>
      </c>
      <c r="K106" s="9"/>
      <c r="L106" s="160" t="s">
        <v>60</v>
      </c>
      <c r="M106" s="160" t="s">
        <v>60</v>
      </c>
      <c r="N106" s="160" t="s">
        <v>60</v>
      </c>
      <c r="O106" s="160" t="s">
        <v>60</v>
      </c>
      <c r="P106" s="160" t="s">
        <v>60</v>
      </c>
      <c r="Q106" s="160" t="s">
        <v>60</v>
      </c>
      <c r="R106" s="1"/>
      <c r="S106" s="1"/>
      <c r="T106" s="1"/>
      <c r="U106" s="137"/>
      <c r="V106" s="1"/>
      <c r="W106" s="1"/>
      <c r="X106" s="1"/>
      <c r="Y106" s="137"/>
      <c r="Z106" s="1"/>
      <c r="AA106" s="1"/>
      <c r="AB106" s="1"/>
      <c r="AH106" s="160" t="s">
        <v>60</v>
      </c>
      <c r="AI106" s="3"/>
      <c r="AJ106" s="160" t="s">
        <v>60</v>
      </c>
      <c r="AK106" s="160" t="s">
        <v>60</v>
      </c>
      <c r="AL106" s="160" t="s">
        <v>60</v>
      </c>
      <c r="AM106" s="160" t="s">
        <v>60</v>
      </c>
      <c r="AN106" s="160" t="s">
        <v>60</v>
      </c>
      <c r="AO106" s="160" t="s">
        <v>60</v>
      </c>
      <c r="AP106" s="1"/>
      <c r="AQ106" s="12"/>
      <c r="AR106" s="12"/>
      <c r="AS106" s="128"/>
      <c r="AU106" s="3"/>
      <c r="AX106" s="22"/>
      <c r="AY106" s="1"/>
      <c r="AZ106" s="22"/>
      <c r="BA106" s="135"/>
      <c r="BB106" s="22"/>
      <c r="BC106" s="22"/>
      <c r="BD106" s="22"/>
      <c r="BE106" s="135"/>
      <c r="BF106" s="22"/>
      <c r="BG106" s="22"/>
      <c r="BH106" s="22"/>
      <c r="BI106" s="135"/>
      <c r="BJ106" s="3"/>
      <c r="BK106" s="1"/>
      <c r="BL106" s="1"/>
      <c r="BM106" s="137"/>
      <c r="BN106" s="15"/>
      <c r="BO106" s="24" t="s">
        <v>60</v>
      </c>
      <c r="BP106" s="24" t="s">
        <v>60</v>
      </c>
      <c r="BQ106" s="24" t="s">
        <v>60</v>
      </c>
      <c r="BR106" s="24" t="s">
        <v>60</v>
      </c>
      <c r="BS106" s="24" t="s">
        <v>60</v>
      </c>
      <c r="BT106" s="24" t="s">
        <v>60</v>
      </c>
      <c r="BU106" s="24" t="s">
        <v>60</v>
      </c>
      <c r="BV106" s="24" t="s">
        <v>60</v>
      </c>
      <c r="BW106" s="24" t="s">
        <v>60</v>
      </c>
      <c r="BX106" s="24" t="s">
        <v>60</v>
      </c>
      <c r="BY106" s="160" t="s">
        <v>60</v>
      </c>
      <c r="CD106" s="172" t="str">
        <f t="shared" si="8"/>
        <v>-</v>
      </c>
      <c r="CE106" s="171" t="str">
        <f t="shared" si="9"/>
        <v>-</v>
      </c>
      <c r="CF106" s="172" t="str">
        <f t="shared" si="10"/>
        <v>-</v>
      </c>
      <c r="CG106" s="171" t="str">
        <f t="shared" si="11"/>
        <v>-</v>
      </c>
    </row>
    <row r="107" spans="1:85" x14ac:dyDescent="0.25">
      <c r="A107" s="160" t="s">
        <v>60</v>
      </c>
      <c r="B107" s="160" t="s">
        <v>60</v>
      </c>
      <c r="C107" s="48" t="s">
        <v>42</v>
      </c>
      <c r="D107" s="160" t="s">
        <v>60</v>
      </c>
      <c r="E107" s="24">
        <v>14</v>
      </c>
      <c r="F107" s="24">
        <v>8</v>
      </c>
      <c r="G107" s="160" t="s">
        <v>60</v>
      </c>
      <c r="H107" s="160" t="s">
        <v>60</v>
      </c>
      <c r="I107" s="160" t="s">
        <v>60</v>
      </c>
      <c r="J107" s="168" t="s">
        <v>60</v>
      </c>
      <c r="K107" s="9"/>
      <c r="L107" s="160" t="s">
        <v>60</v>
      </c>
      <c r="M107" s="160" t="s">
        <v>60</v>
      </c>
      <c r="N107" s="160" t="s">
        <v>60</v>
      </c>
      <c r="O107" s="160" t="s">
        <v>60</v>
      </c>
      <c r="P107" s="160" t="s">
        <v>60</v>
      </c>
      <c r="Q107" s="160" t="s">
        <v>60</v>
      </c>
      <c r="R107" s="1"/>
      <c r="S107" s="1"/>
      <c r="T107" s="1"/>
      <c r="U107" s="137"/>
      <c r="V107" s="1"/>
      <c r="W107" s="1"/>
      <c r="X107" s="1"/>
      <c r="Y107" s="137"/>
      <c r="Z107" s="1"/>
      <c r="AA107" s="1"/>
      <c r="AB107" s="1"/>
      <c r="AH107" s="160" t="s">
        <v>60</v>
      </c>
      <c r="AI107" s="3"/>
      <c r="AJ107" s="160" t="s">
        <v>60</v>
      </c>
      <c r="AK107" s="160" t="s">
        <v>60</v>
      </c>
      <c r="AL107" s="160" t="s">
        <v>60</v>
      </c>
      <c r="AM107" s="160" t="s">
        <v>60</v>
      </c>
      <c r="AN107" s="160" t="s">
        <v>60</v>
      </c>
      <c r="AO107" s="160" t="s">
        <v>60</v>
      </c>
      <c r="AP107" s="1"/>
      <c r="AQ107" s="12"/>
      <c r="AR107" s="12"/>
      <c r="AS107" s="128"/>
      <c r="AU107" s="3"/>
      <c r="AX107" s="22"/>
      <c r="AY107" s="1"/>
      <c r="AZ107" s="22"/>
      <c r="BA107" s="135"/>
      <c r="BB107" s="22"/>
      <c r="BC107" s="22"/>
      <c r="BD107" s="22"/>
      <c r="BE107" s="135"/>
      <c r="BF107" s="22"/>
      <c r="BG107" s="22"/>
      <c r="BH107" s="22"/>
      <c r="BI107" s="135"/>
      <c r="BJ107" s="3"/>
      <c r="BK107" s="1"/>
      <c r="BL107" s="1"/>
      <c r="BM107" s="137"/>
      <c r="BN107" s="15"/>
      <c r="BO107" s="24" t="s">
        <v>60</v>
      </c>
      <c r="BP107" s="24" t="s">
        <v>60</v>
      </c>
      <c r="BQ107" s="24" t="s">
        <v>60</v>
      </c>
      <c r="BR107" s="24" t="s">
        <v>60</v>
      </c>
      <c r="BS107" s="24" t="s">
        <v>60</v>
      </c>
      <c r="BT107" s="24" t="s">
        <v>60</v>
      </c>
      <c r="BU107" s="24" t="s">
        <v>60</v>
      </c>
      <c r="BV107" s="24" t="s">
        <v>60</v>
      </c>
      <c r="BW107" s="24" t="s">
        <v>60</v>
      </c>
      <c r="BX107" s="24" t="s">
        <v>60</v>
      </c>
      <c r="BY107" s="160" t="s">
        <v>60</v>
      </c>
      <c r="CD107" s="172" t="str">
        <f t="shared" si="8"/>
        <v>-</v>
      </c>
      <c r="CE107" s="171" t="str">
        <f t="shared" si="9"/>
        <v>-</v>
      </c>
      <c r="CF107" s="172" t="str">
        <f t="shared" si="10"/>
        <v>-</v>
      </c>
      <c r="CG107" s="171" t="str">
        <f t="shared" si="11"/>
        <v>-</v>
      </c>
    </row>
    <row r="108" spans="1:85" s="68" customFormat="1" x14ac:dyDescent="0.25">
      <c r="A108" s="161" t="s">
        <v>60</v>
      </c>
      <c r="B108" s="161" t="s">
        <v>60</v>
      </c>
      <c r="C108" s="56" t="s">
        <v>42</v>
      </c>
      <c r="D108" s="161" t="s">
        <v>60</v>
      </c>
      <c r="E108" s="57">
        <v>14</v>
      </c>
      <c r="F108" s="57">
        <v>9</v>
      </c>
      <c r="G108" s="161" t="s">
        <v>60</v>
      </c>
      <c r="H108" s="161" t="s">
        <v>60</v>
      </c>
      <c r="I108" s="161" t="s">
        <v>60</v>
      </c>
      <c r="J108" s="169" t="s">
        <v>60</v>
      </c>
      <c r="K108" s="151"/>
      <c r="L108" s="161" t="s">
        <v>60</v>
      </c>
      <c r="M108" s="161" t="s">
        <v>60</v>
      </c>
      <c r="N108" s="161" t="s">
        <v>60</v>
      </c>
      <c r="O108" s="161" t="s">
        <v>60</v>
      </c>
      <c r="P108" s="161" t="s">
        <v>60</v>
      </c>
      <c r="Q108" s="161" t="s">
        <v>60</v>
      </c>
      <c r="R108" s="69"/>
      <c r="S108" s="69"/>
      <c r="T108" s="69"/>
      <c r="U108" s="138"/>
      <c r="V108" s="69"/>
      <c r="W108" s="69"/>
      <c r="X108" s="69"/>
      <c r="Y108" s="138"/>
      <c r="Z108" s="69"/>
      <c r="AA108" s="69"/>
      <c r="AB108" s="69"/>
      <c r="AC108" s="129"/>
      <c r="AG108" s="129"/>
      <c r="AH108" s="161" t="s">
        <v>60</v>
      </c>
      <c r="AI108" s="151"/>
      <c r="AJ108" s="161" t="s">
        <v>60</v>
      </c>
      <c r="AK108" s="161" t="s">
        <v>60</v>
      </c>
      <c r="AL108" s="161" t="s">
        <v>60</v>
      </c>
      <c r="AM108" s="161" t="s">
        <v>60</v>
      </c>
      <c r="AN108" s="161" t="s">
        <v>60</v>
      </c>
      <c r="AO108" s="161" t="s">
        <v>60</v>
      </c>
      <c r="AP108" s="69"/>
      <c r="AS108" s="129"/>
      <c r="AU108" s="151"/>
      <c r="AW108" s="129"/>
      <c r="AX108" s="73"/>
      <c r="AY108" s="69"/>
      <c r="AZ108" s="73"/>
      <c r="BA108" s="136"/>
      <c r="BB108" s="73"/>
      <c r="BC108" s="73"/>
      <c r="BD108" s="73"/>
      <c r="BE108" s="136"/>
      <c r="BF108" s="73"/>
      <c r="BG108" s="73"/>
      <c r="BH108" s="73"/>
      <c r="BI108" s="136"/>
      <c r="BJ108" s="151"/>
      <c r="BK108" s="69"/>
      <c r="BL108" s="69"/>
      <c r="BM108" s="138"/>
      <c r="BN108" s="71"/>
      <c r="BO108" s="24" t="s">
        <v>60</v>
      </c>
      <c r="BP108" s="24" t="s">
        <v>60</v>
      </c>
      <c r="BQ108" s="24" t="s">
        <v>60</v>
      </c>
      <c r="BR108" s="24" t="s">
        <v>60</v>
      </c>
      <c r="BS108" s="24" t="s">
        <v>60</v>
      </c>
      <c r="BT108" s="24" t="s">
        <v>60</v>
      </c>
      <c r="BU108" s="24" t="s">
        <v>60</v>
      </c>
      <c r="BV108" s="24" t="s">
        <v>60</v>
      </c>
      <c r="BW108" s="24" t="s">
        <v>60</v>
      </c>
      <c r="BX108" s="24" t="s">
        <v>60</v>
      </c>
      <c r="BY108" s="160" t="s">
        <v>60</v>
      </c>
      <c r="BZ108" s="12"/>
      <c r="CA108" s="12"/>
      <c r="CD108" s="172" t="str">
        <f t="shared" si="8"/>
        <v>-</v>
      </c>
      <c r="CE108" s="171" t="str">
        <f t="shared" si="9"/>
        <v>-</v>
      </c>
      <c r="CF108" s="172" t="str">
        <f t="shared" si="10"/>
        <v>-</v>
      </c>
      <c r="CG108" s="171" t="str">
        <f t="shared" si="11"/>
        <v>-</v>
      </c>
    </row>
    <row r="109" spans="1:85" x14ac:dyDescent="0.25">
      <c r="BO109" s="147"/>
      <c r="BP109" s="97"/>
      <c r="BQ109" s="97"/>
      <c r="BR109" s="97"/>
      <c r="BS109" s="97"/>
      <c r="BT109" s="97"/>
      <c r="BU109" s="97"/>
      <c r="BV109" s="97"/>
      <c r="BW109" s="97"/>
      <c r="BX109" s="97"/>
      <c r="BY109" s="166"/>
      <c r="BZ109" s="166"/>
      <c r="CA109" s="166"/>
    </row>
    <row r="110" spans="1:85" x14ac:dyDescent="0.25">
      <c r="AD110" t="s">
        <v>78</v>
      </c>
      <c r="AE110" s="83" t="s">
        <v>70</v>
      </c>
      <c r="AF110" s="83" t="s">
        <v>71</v>
      </c>
      <c r="AH110" s="15">
        <f>COUNT(AH4:AH8)</f>
        <v>5</v>
      </c>
    </row>
    <row r="111" spans="1:85" x14ac:dyDescent="0.25">
      <c r="AE111" s="83" t="s">
        <v>72</v>
      </c>
      <c r="AF111" s="83" t="s">
        <v>73</v>
      </c>
      <c r="AH111" s="15">
        <f>SUM(AH4:AH108)</f>
        <v>15</v>
      </c>
    </row>
    <row r="112" spans="1:85" x14ac:dyDescent="0.25">
      <c r="AE112" s="83"/>
      <c r="AF112" s="83" t="s">
        <v>74</v>
      </c>
      <c r="AH112" s="15">
        <f>COUNT(L4:L108)</f>
        <v>60</v>
      </c>
    </row>
  </sheetData>
  <sortState ref="H56:H62">
    <sortCondition descending="1" ref="H56"/>
  </sortState>
  <mergeCells count="10">
    <mergeCell ref="K1:AH1"/>
    <mergeCell ref="AI1:BN1"/>
    <mergeCell ref="AT2:AV2"/>
    <mergeCell ref="AX2:AZ2"/>
    <mergeCell ref="BB2:BD2"/>
    <mergeCell ref="BF2:BH2"/>
    <mergeCell ref="BJ2:BL2"/>
    <mergeCell ref="V2:X2"/>
    <mergeCell ref="Z2:AB2"/>
    <mergeCell ref="AD2:A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Week1_AM</vt:lpstr>
      <vt:lpstr>Week1_PM</vt:lpstr>
      <vt:lpstr>Week2_AM</vt:lpstr>
      <vt:lpstr>Week2_PM</vt:lpstr>
      <vt:lpstr>Week3_AM</vt:lpstr>
      <vt:lpstr>Week3_PM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2016-08-27T16:10:33Z</dcterms:modified>
</cp:coreProperties>
</file>